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bennett/Desktop/"/>
    </mc:Choice>
  </mc:AlternateContent>
  <xr:revisionPtr revIDLastSave="0" documentId="13_ncr:1_{DC75094B-7F2D-004D-9B1C-5196D47C6E4C}" xr6:coauthVersionLast="45" xr6:coauthVersionMax="45" xr10:uidLastSave="{00000000-0000-0000-0000-000000000000}"/>
  <bookViews>
    <workbookView xWindow="-72000" yWindow="-3120" windowWidth="38400" windowHeight="21600" xr2:uid="{ACFDC8A4-666B-434F-87A3-32CE8F44DE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1" l="1"/>
  <c r="L55" i="1"/>
  <c r="L53" i="1"/>
  <c r="L52" i="1"/>
  <c r="L51" i="1"/>
  <c r="L50" i="1"/>
  <c r="L49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Y23" i="1" l="1"/>
  <c r="Y24" i="1" s="1"/>
  <c r="X23" i="1"/>
  <c r="V21" i="1"/>
  <c r="S21" i="1"/>
  <c r="Q21" i="1"/>
  <c r="O21" i="1"/>
  <c r="N21" i="1"/>
  <c r="L21" i="1"/>
  <c r="J21" i="1"/>
  <c r="I21" i="1"/>
  <c r="T20" i="1"/>
  <c r="T19" i="1"/>
  <c r="W19" i="1" s="1"/>
  <c r="G19" i="1"/>
  <c r="T18" i="1"/>
  <c r="W18" i="1" s="1"/>
  <c r="T17" i="1"/>
  <c r="G17" i="1"/>
  <c r="T16" i="1"/>
  <c r="W16" i="1" s="1"/>
  <c r="T15" i="1"/>
  <c r="W15" i="1" s="1"/>
  <c r="G15" i="1"/>
  <c r="T14" i="1"/>
  <c r="U14" i="1" s="1"/>
  <c r="W13" i="1"/>
  <c r="U13" i="1"/>
  <c r="T13" i="1"/>
  <c r="G13" i="1"/>
  <c r="T12" i="1"/>
  <c r="W12" i="1" s="1"/>
  <c r="T11" i="1"/>
  <c r="G11" i="1"/>
  <c r="T10" i="1"/>
  <c r="T9" i="1"/>
  <c r="G9" i="1"/>
  <c r="T8" i="1"/>
  <c r="W8" i="1" s="1"/>
  <c r="G8" i="1"/>
  <c r="W11" i="1" l="1"/>
  <c r="X25" i="1"/>
  <c r="U20" i="1"/>
  <c r="L57" i="1"/>
  <c r="W20" i="1"/>
  <c r="W17" i="1"/>
  <c r="L54" i="1"/>
  <c r="W9" i="1"/>
  <c r="Q36" i="1"/>
  <c r="W10" i="1"/>
  <c r="L44" i="1"/>
  <c r="U12" i="1"/>
  <c r="U15" i="1"/>
  <c r="W14" i="1"/>
  <c r="U8" i="1"/>
  <c r="Q35" i="1"/>
  <c r="U11" i="1"/>
  <c r="U18" i="1"/>
  <c r="T21" i="1"/>
  <c r="U9" i="1"/>
  <c r="U16" i="1"/>
  <c r="U10" i="1"/>
  <c r="U19" i="1"/>
  <c r="U17" i="1"/>
  <c r="Z23" i="1"/>
  <c r="L60" i="1" l="1"/>
  <c r="W21" i="1"/>
  <c r="Q39" i="1"/>
</calcChain>
</file>

<file path=xl/sharedStrings.xml><?xml version="1.0" encoding="utf-8"?>
<sst xmlns="http://schemas.openxmlformats.org/spreadsheetml/2006/main" count="141" uniqueCount="95">
  <si>
    <t>DEPARTMENT</t>
  </si>
  <si>
    <t>AMBULANCE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</si>
  <si>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</si>
  <si>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</si>
  <si>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</si>
  <si>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</si>
  <si>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</si>
  <si>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</si>
  <si>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</si>
  <si>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</si>
  <si>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</si>
  <si>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</si>
  <si>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</si>
  <si>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</si>
  <si>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</si>
  <si>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</si>
  <si>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</si>
  <si>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</si>
  <si>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</si>
  <si>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</si>
  <si>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</si>
  <si>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</si>
  <si>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</si>
  <si>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AMB</t>
  </si>
  <si>
    <t>AMBULANCE READINESS WAGES</t>
  </si>
  <si>
    <t>AMBULANCE SALARIES</t>
  </si>
  <si>
    <t>VEHICLE REPAIR/MAINTENANCE</t>
  </si>
  <si>
    <t>OTHER PROFESSIONAL SERVICES</t>
  </si>
  <si>
    <t>BILLING/COLLECTION/PRINTING</t>
  </si>
  <si>
    <t>PROFESSIONAL DEVELOPMENT</t>
  </si>
  <si>
    <t>MEDICAL (DRUG EVALUATION)</t>
  </si>
  <si>
    <t>TELECOMM (CABLE/INTERNET/PHONE)</t>
  </si>
  <si>
    <t>OFFICE SUPPLIES</t>
  </si>
  <si>
    <t>MEDICAL SUPPLIES</t>
  </si>
  <si>
    <t>MISC. OTHER SUPPLIES</t>
  </si>
  <si>
    <t>CLOTHING/BOOTS</t>
  </si>
  <si>
    <t>DUES/MEMBERSHIPS/LICENSING</t>
  </si>
  <si>
    <t>= Rec. Rsvd. For Apprp. Fund</t>
  </si>
  <si>
    <t>Overall Fund Increase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</si>
  <si>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</si>
  <si>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</si>
  <si>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</si>
  <si>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</si>
  <si>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</si>
  <si>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</si>
  <si>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</si>
  <si>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01-231-5120-000000</t>
  </si>
  <si>
    <t>Ambulance Readiness; ATM Art-10 $15,600 cover additional coverage on weekend</t>
  </si>
  <si>
    <t>20-231-5118-000000</t>
  </si>
  <si>
    <t xml:space="preserve">SALARY &amp; WAGES TOTAL:  </t>
  </si>
  <si>
    <t>Salary &amp; Wages total should EQUAL Total Dept Budget for Salaries &amp; Wages</t>
  </si>
  <si>
    <t>EXPENSE - SUB CATEGORIES (Justification)</t>
  </si>
  <si>
    <t>Estimated Need 2021</t>
  </si>
  <si>
    <t>Ambulance Expense</t>
  </si>
  <si>
    <t>20-231-5242-000000</t>
  </si>
  <si>
    <t>EMS Vehicle Maintenance</t>
  </si>
  <si>
    <t>20-231-5300-000000</t>
  </si>
  <si>
    <t>Level fund</t>
  </si>
  <si>
    <t>Drill Expenses</t>
  </si>
  <si>
    <t>ALS Intercepts</t>
  </si>
  <si>
    <t>Medtronic Service Contract</t>
  </si>
  <si>
    <t>Annual ALS Hospital Affiliation Fee</t>
  </si>
  <si>
    <t>20-231-5307-000000</t>
  </si>
  <si>
    <t>EMS Billing Solutions</t>
  </si>
  <si>
    <t>20-231-5308-000000</t>
  </si>
  <si>
    <t xml:space="preserve">Need for more EMT's on roster and training support. </t>
  </si>
  <si>
    <t>Training</t>
  </si>
  <si>
    <t>20-231-5311-000000</t>
  </si>
  <si>
    <t>Pre-Employment Medical</t>
  </si>
  <si>
    <t>20-231-5340-000000</t>
  </si>
  <si>
    <t>Verizon (Phone A1)</t>
  </si>
  <si>
    <t>20-231-5420-000000</t>
  </si>
  <si>
    <t>Office Supplies</t>
  </si>
  <si>
    <t>20-231-5500-000000</t>
  </si>
  <si>
    <t>EMS Supplies</t>
  </si>
  <si>
    <t>20-231-5525-000000</t>
  </si>
  <si>
    <t>O2 costs have leveled out</t>
  </si>
  <si>
    <t>Oxygen; Radio Repair</t>
  </si>
  <si>
    <t>20-231-5582-000000</t>
  </si>
  <si>
    <t>Uniforms</t>
  </si>
  <si>
    <t>20-231-5730-000000</t>
  </si>
  <si>
    <t>Licenses</t>
  </si>
  <si>
    <t xml:space="preserve">EMS Other </t>
  </si>
  <si>
    <t>Total Expenses</t>
  </si>
  <si>
    <t xml:space="preserve">EXPENSE TOTAL:  </t>
  </si>
  <si>
    <t>Expense total should EQUAL Total Dept Budget for Expenses</t>
  </si>
  <si>
    <t>John Bennett</t>
  </si>
  <si>
    <t>Increased due to changes and PFD forced to move to Leominster</t>
  </si>
  <si>
    <t>Call volume is up 18%</t>
  </si>
  <si>
    <t>Ambulance Salaries YTD call volume is up 18%.  Heroine overdoses and Complex ALS calls</t>
  </si>
  <si>
    <t xml:space="preserve">We need extra funding to move 1998 vehicle out and replace with current Chief Vehicle. </t>
  </si>
  <si>
    <t xml:space="preserve">Significant increase in drug costs (NARCAN, Epi). High use items </t>
  </si>
  <si>
    <t>Wachusett Fund full cost. 16 defibs maintained in Princeton</t>
  </si>
  <si>
    <t>Budget for licenses in Fiscal 20 was $3,500 and costs increased</t>
  </si>
  <si>
    <t>Fiscal 20 epxense was $6,000+. Collections exceed 90% though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</si>
</sst>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2" fillId="5" borderId="0" xfId="0" applyNumberFormat="1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2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3" borderId="0" xfId="0" applyFont="1" applyFill="1" applyAlignment="1">
      <alignment vertical="center"/>
    </xf>
    <xf numFmtId="40" fontId="7" fillId="5" borderId="0" xfId="0" applyNumberFormat="1" applyFont="1" applyFill="1" applyAlignment="1">
      <alignment vertical="center"/>
    </xf>
    <xf numFmtId="43" fontId="7" fillId="6" borderId="2" xfId="0" applyNumberFormat="1" applyFont="1" applyFill="1" applyBorder="1" applyAlignment="1">
      <alignment vertical="center"/>
    </xf>
    <xf numFmtId="10" fontId="8" fillId="0" borderId="3" xfId="0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10" fontId="8" fillId="0" borderId="2" xfId="1" applyNumberFormat="1" applyFont="1" applyBorder="1" applyAlignment="1">
      <alignment vertical="center"/>
    </xf>
    <xf numFmtId="165" fontId="16" fillId="7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66" fontId="16" fillId="7" borderId="0" xfId="0" applyNumberFormat="1" applyFont="1" applyFill="1" applyAlignment="1">
      <alignment horizontal="center" vertical="center"/>
    </xf>
    <xf numFmtId="4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167" fontId="16" fillId="7" borderId="0" xfId="0" applyNumberFormat="1" applyFont="1" applyFill="1" applyAlignment="1">
      <alignment horizontal="center" vertical="center"/>
    </xf>
    <xf numFmtId="43" fontId="0" fillId="7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43" fontId="7" fillId="0" borderId="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40" fontId="0" fillId="0" borderId="0" xfId="0" applyNumberFormat="1" applyAlignment="1">
      <alignment vertical="center"/>
    </xf>
    <xf numFmtId="10" fontId="0" fillId="7" borderId="0" xfId="0" applyNumberFormat="1" applyFill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8" fillId="8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4" fillId="9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3" fontId="7" fillId="8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0" fontId="2" fillId="7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right" vertical="center"/>
    </xf>
    <xf numFmtId="44" fontId="25" fillId="0" borderId="9" xfId="2" applyFont="1" applyBorder="1" applyAlignment="1" applyProtection="1">
      <alignment horizontal="center"/>
      <protection locked="0"/>
    </xf>
    <xf numFmtId="0" fontId="2" fillId="7" borderId="0" xfId="0" applyFont="1" applyFill="1" applyAlignment="1">
      <alignment vertical="center"/>
    </xf>
    <xf numFmtId="43" fontId="7" fillId="8" borderId="6" xfId="0" applyNumberFormat="1" applyFont="1" applyFill="1" applyBorder="1" applyAlignment="1">
      <alignment horizontal="left" vertical="center"/>
    </xf>
    <xf numFmtId="44" fontId="0" fillId="0" borderId="2" xfId="2" applyFont="1" applyBorder="1" applyProtection="1">
      <protection locked="0"/>
    </xf>
    <xf numFmtId="43" fontId="7" fillId="8" borderId="7" xfId="0" applyNumberFormat="1" applyFont="1" applyFill="1" applyBorder="1" applyAlignment="1">
      <alignment horizontal="left" vertical="center"/>
    </xf>
    <xf numFmtId="0" fontId="26" fillId="0" borderId="2" xfId="0" applyFont="1" applyBorder="1" applyAlignment="1" applyProtection="1">
      <alignment horizontal="left"/>
      <protection locked="0"/>
    </xf>
    <xf numFmtId="44" fontId="0" fillId="11" borderId="2" xfId="2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26" fillId="0" borderId="2" xfId="0" applyFont="1" applyBorder="1" applyProtection="1">
      <protection locked="0"/>
    </xf>
    <xf numFmtId="40" fontId="2" fillId="8" borderId="5" xfId="0" applyNumberFormat="1" applyFont="1" applyFill="1" applyBorder="1" applyAlignment="1">
      <alignment horizontal="left" vertical="center"/>
    </xf>
    <xf numFmtId="40" fontId="7" fillId="8" borderId="6" xfId="0" applyNumberFormat="1" applyFont="1" applyFill="1" applyBorder="1" applyAlignment="1">
      <alignment horizontal="left" vertical="center"/>
    </xf>
    <xf numFmtId="40" fontId="7" fillId="8" borderId="7" xfId="0" applyNumberFormat="1" applyFont="1" applyFill="1" applyBorder="1" applyAlignment="1">
      <alignment horizontal="left" vertical="center"/>
    </xf>
    <xf numFmtId="43" fontId="0" fillId="0" borderId="4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  <xf numFmtId="40" fontId="7" fillId="8" borderId="5" xfId="0" applyNumberFormat="1" applyFont="1" applyFill="1" applyBorder="1" applyAlignment="1">
      <alignment horizontal="left" vertical="center"/>
    </xf>
    <xf numFmtId="40" fontId="7" fillId="8" borderId="6" xfId="0" applyNumberFormat="1" applyFont="1" applyFill="1" applyBorder="1" applyAlignment="1">
      <alignment horizontal="left" vertical="center"/>
    </xf>
    <xf numFmtId="40" fontId="7" fillId="8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8" fillId="8" borderId="5" xfId="0" applyNumberFormat="1" applyFont="1" applyFill="1" applyBorder="1" applyAlignment="1">
      <alignment horizontal="left" vertical="center"/>
    </xf>
    <xf numFmtId="40" fontId="8" fillId="8" borderId="6" xfId="0" applyNumberFormat="1" applyFont="1" applyFill="1" applyBorder="1" applyAlignment="1">
      <alignment horizontal="left" vertical="center"/>
    </xf>
    <xf numFmtId="40" fontId="8" fillId="8" borderId="7" xfId="0" applyNumberFormat="1" applyFont="1" applyFill="1" applyBorder="1" applyAlignment="1">
      <alignment horizontal="left" vertical="center"/>
    </xf>
    <xf numFmtId="43" fontId="8" fillId="8" borderId="6" xfId="0" applyNumberFormat="1" applyFont="1" applyFill="1" applyBorder="1" applyAlignment="1">
      <alignment horizontal="left" vertical="center"/>
    </xf>
    <xf numFmtId="43" fontId="8" fillId="8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44" fontId="25" fillId="10" borderId="9" xfId="2" applyFont="1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43" fontId="7" fillId="8" borderId="6" xfId="0" applyNumberFormat="1" applyFont="1" applyFill="1" applyBorder="1" applyAlignment="1">
      <alignment horizontal="left" vertical="center"/>
    </xf>
    <xf numFmtId="43" fontId="7" fillId="8" borderId="7" xfId="0" applyNumberFormat="1" applyFont="1" applyFill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1465-B22D-4FA6-AFD7-8AE096526066}">
  <dimension ref="A1:Z98"/>
  <sheetViews>
    <sheetView tabSelected="1" zoomScale="120" zoomScaleNormal="120" workbookViewId="0">
      <selection activeCell="S12" sqref="S12"/>
    </sheetView>
  </sheetViews>
  <sheetFormatPr baseColWidth="10" defaultColWidth="9.1640625" defaultRowHeight="15" x14ac:dyDescent="0.2"/>
  <cols>
    <col min="1" max="1" width="2.6640625" style="59" customWidth="1"/>
    <col min="2" max="2" width="5.6640625" style="31" customWidth="1"/>
    <col min="3" max="3" width="7.83203125" style="31" customWidth="1"/>
    <col min="4" max="4" width="9.1640625" style="84"/>
    <col min="5" max="5" width="1.6640625" style="10" customWidth="1"/>
    <col min="6" max="6" width="8.5" style="10" bestFit="1" customWidth="1"/>
    <col min="7" max="7" width="4.6640625" style="31" customWidth="1"/>
    <col min="8" max="8" width="1.33203125" style="10" customWidth="1"/>
    <col min="9" max="9" width="35.5" style="10" bestFit="1" customWidth="1"/>
    <col min="10" max="10" width="49.6640625" style="6" bestFit="1" customWidth="1"/>
    <col min="11" max="11" width="0.83203125" style="7" customWidth="1"/>
    <col min="12" max="12" width="23.1640625" style="6" bestFit="1" customWidth="1"/>
    <col min="13" max="13" width="0.83203125" style="7" customWidth="1"/>
    <col min="14" max="14" width="13.83203125" style="6" bestFit="1" customWidth="1"/>
    <col min="15" max="15" width="15.5" style="6" customWidth="1"/>
    <col min="16" max="16" width="0.83203125" style="7" customWidth="1"/>
    <col min="17" max="17" width="12.1640625" style="8" customWidth="1"/>
    <col min="18" max="18" width="1.6640625" style="6" customWidth="1"/>
    <col min="19" max="19" width="32.5" style="8" bestFit="1" customWidth="1"/>
    <col min="20" max="20" width="10.6640625" style="6" customWidth="1"/>
    <col min="21" max="22" width="10.6640625" style="8" customWidth="1"/>
    <col min="23" max="23" width="10.6640625" style="9" customWidth="1"/>
    <col min="24" max="24" width="12" style="10" customWidth="1"/>
    <col min="25" max="25" width="11.5" style="10" bestFit="1" customWidth="1"/>
    <col min="26" max="16384" width="9.1640625" style="10"/>
  </cols>
  <sheetData>
    <row r="1" spans="1:23" ht="20" customHeight="1" x14ac:dyDescent="0.2">
      <c r="A1" s="1" t="s">
        <v>0</v>
      </c>
      <c r="B1" s="2"/>
      <c r="C1" s="2"/>
      <c r="D1" s="2"/>
      <c r="E1" s="3"/>
      <c r="F1" s="4"/>
      <c r="G1" s="5"/>
      <c r="H1" s="99" t="s">
        <v>1</v>
      </c>
      <c r="I1" s="99"/>
    </row>
    <row r="2" spans="1:23" ht="20" customHeight="1" x14ac:dyDescent="0.2">
      <c r="A2" s="1" t="s">
        <v>2</v>
      </c>
      <c r="B2" s="2"/>
      <c r="C2" s="2"/>
      <c r="D2" s="2"/>
      <c r="E2" s="3"/>
      <c r="F2" s="4"/>
      <c r="G2" s="5"/>
      <c r="H2" s="100">
        <v>231</v>
      </c>
      <c r="I2" s="100"/>
    </row>
    <row r="3" spans="1:23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1" t="s">
        <v>3</v>
      </c>
      <c r="W3" s="101"/>
    </row>
    <row r="4" spans="1:23" s="14" customFormat="1" ht="16" customHeight="1" x14ac:dyDescent="0.2">
      <c r="A4" s="102"/>
      <c r="B4" s="102"/>
      <c r="C4" s="102"/>
      <c r="D4" s="102"/>
      <c r="E4" s="3"/>
      <c r="F4" s="12"/>
      <c r="G4" s="13"/>
      <c r="I4" s="12"/>
      <c r="J4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6" customHeight="1" x14ac:dyDescent="0.2">
      <c r="A5" s="102" t="s">
        <v>7</v>
      </c>
      <c r="B5" s="102"/>
      <c r="C5" s="102"/>
      <c r="D5" s="102"/>
      <c r="E5" s="3"/>
      <c r="F5" s="12" t="s">
        <v>8</v>
      </c>
      <c r="G5" s="13" t="s">
        <v>8</v>
      </c>
      <c r="I5" s="12" t="s">
        <v>9</v>
      </c>
      <c r="J5"/>
      <c r="K5" s="15"/>
      <c r="L5" s="16" t="s">
        <v>10</v>
      </c>
      <c r="M5" s="15"/>
      <c r="N5" s="19" t="s">
        <v>11</v>
      </c>
      <c r="O5" s="16" t="s">
        <v>10</v>
      </c>
      <c r="P5" s="15"/>
      <c r="Q5" s="103" t="s">
        <v>12</v>
      </c>
      <c r="R5" s="20"/>
      <c r="S5" s="17" t="s">
        <v>13</v>
      </c>
      <c r="T5" s="104" t="s">
        <v>14</v>
      </c>
      <c r="U5" s="105" t="s">
        <v>15</v>
      </c>
      <c r="V5" s="17" t="s">
        <v>16</v>
      </c>
      <c r="W5" s="17" t="s">
        <v>17</v>
      </c>
    </row>
    <row r="6" spans="1:23" s="14" customFormat="1" ht="16" customHeight="1" x14ac:dyDescent="0.2">
      <c r="A6" s="102" t="s">
        <v>18</v>
      </c>
      <c r="B6" s="102"/>
      <c r="C6" s="102"/>
      <c r="D6" s="102"/>
      <c r="E6" s="3"/>
      <c r="F6" s="12"/>
      <c r="G6" s="13" t="s">
        <v>2</v>
      </c>
      <c r="I6" s="12"/>
      <c r="J6"/>
      <c r="K6" s="15"/>
      <c r="L6" s="21">
        <v>43646</v>
      </c>
      <c r="M6" s="15"/>
      <c r="N6" s="19" t="s">
        <v>19</v>
      </c>
      <c r="O6" s="21" t="s">
        <v>20</v>
      </c>
      <c r="P6" s="15"/>
      <c r="Q6" s="103"/>
      <c r="R6" s="20"/>
      <c r="S6" s="17" t="s">
        <v>21</v>
      </c>
      <c r="T6" s="104"/>
      <c r="U6" s="105"/>
      <c r="V6" s="17" t="s">
        <v>22</v>
      </c>
      <c r="W6" s="22" t="s">
        <v>22</v>
      </c>
    </row>
    <row r="7" spans="1:23" s="14" customFormat="1" ht="16" customHeight="1" x14ac:dyDescent="0.2">
      <c r="A7" s="23"/>
      <c r="B7" s="24"/>
      <c r="C7" s="24"/>
      <c r="D7" s="25"/>
      <c r="E7" s="26"/>
      <c r="J7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6" customHeight="1" x14ac:dyDescent="0.2">
      <c r="A8" s="27">
        <v>1</v>
      </c>
      <c r="B8" s="28">
        <v>231</v>
      </c>
      <c r="C8" s="28">
        <v>5120</v>
      </c>
      <c r="D8" s="29">
        <v>0</v>
      </c>
      <c r="E8" s="30"/>
      <c r="F8" s="10" t="s">
        <v>23</v>
      </c>
      <c r="G8" s="31">
        <f>B8</f>
        <v>231</v>
      </c>
      <c r="I8" s="32" t="s">
        <v>24</v>
      </c>
      <c r="J8"/>
      <c r="K8" s="33"/>
      <c r="L8" s="34">
        <v>109476.7</v>
      </c>
      <c r="M8" s="33"/>
      <c r="N8" s="6">
        <v>100256</v>
      </c>
      <c r="O8" s="34">
        <v>24895.4</v>
      </c>
      <c r="P8" s="15"/>
      <c r="Q8" s="35">
        <f>N8</f>
        <v>100256</v>
      </c>
      <c r="R8" s="36"/>
      <c r="S8" s="35"/>
      <c r="T8" s="37">
        <f>S8+Q8</f>
        <v>100256</v>
      </c>
      <c r="U8" s="38">
        <f>IF(T8=0,"",(T8-N8)/N8)</f>
        <v>0</v>
      </c>
      <c r="V8" s="35"/>
      <c r="W8" s="35">
        <f>T8</f>
        <v>100256</v>
      </c>
    </row>
    <row r="9" spans="1:23" ht="16" customHeight="1" x14ac:dyDescent="0.2">
      <c r="A9" s="39">
        <v>20</v>
      </c>
      <c r="B9" s="40">
        <v>231</v>
      </c>
      <c r="C9" s="40">
        <v>5100</v>
      </c>
      <c r="D9" s="41">
        <v>201002</v>
      </c>
      <c r="E9" s="42"/>
      <c r="F9" s="43" t="s">
        <v>23</v>
      </c>
      <c r="G9" s="44">
        <f>B9</f>
        <v>231</v>
      </c>
      <c r="H9" s="43"/>
      <c r="I9" s="45" t="s">
        <v>25</v>
      </c>
      <c r="J9"/>
      <c r="K9" s="33"/>
      <c r="L9" s="34"/>
      <c r="M9" s="33"/>
      <c r="N9" s="6">
        <v>59620</v>
      </c>
      <c r="O9" s="34">
        <v>10890.34</v>
      </c>
      <c r="P9" s="15"/>
      <c r="Q9" s="35">
        <f t="shared" ref="Q9:Q20" si="0">N9</f>
        <v>59620</v>
      </c>
      <c r="R9" s="36"/>
      <c r="S9" s="35">
        <v>3000</v>
      </c>
      <c r="T9" s="37">
        <f t="shared" ref="T9:T20" si="1">S9+Q9</f>
        <v>62620</v>
      </c>
      <c r="U9" s="38">
        <f t="shared" ref="U9:U20" si="2">IF(T9=0,"",(T9-N9)/N9)</f>
        <v>5.0318685005031866E-2</v>
      </c>
      <c r="V9" s="35"/>
      <c r="W9" s="35">
        <f t="shared" ref="W9:W20" si="3">T9</f>
        <v>62620</v>
      </c>
    </row>
    <row r="10" spans="1:23" ht="16" customHeight="1" x14ac:dyDescent="0.2">
      <c r="A10" s="39">
        <v>20</v>
      </c>
      <c r="B10" s="40">
        <v>231</v>
      </c>
      <c r="C10" s="40">
        <v>5242</v>
      </c>
      <c r="D10" s="46">
        <v>0</v>
      </c>
      <c r="E10" s="42"/>
      <c r="F10" s="43" t="s">
        <v>23</v>
      </c>
      <c r="G10" s="44">
        <v>231</v>
      </c>
      <c r="H10" s="43"/>
      <c r="I10" s="45" t="s">
        <v>26</v>
      </c>
      <c r="J10"/>
      <c r="K10" s="33"/>
      <c r="L10" s="34"/>
      <c r="M10" s="33"/>
      <c r="N10" s="6">
        <v>4900</v>
      </c>
      <c r="O10" s="34">
        <v>2448.64</v>
      </c>
      <c r="P10" s="15"/>
      <c r="Q10" s="35">
        <f t="shared" si="0"/>
        <v>4900</v>
      </c>
      <c r="R10" s="36"/>
      <c r="S10" s="35">
        <v>3000</v>
      </c>
      <c r="T10" s="37">
        <f t="shared" si="1"/>
        <v>7900</v>
      </c>
      <c r="U10" s="38">
        <f t="shared" si="2"/>
        <v>0.61224489795918369</v>
      </c>
      <c r="V10" s="35"/>
      <c r="W10" s="35">
        <f t="shared" si="3"/>
        <v>7900</v>
      </c>
    </row>
    <row r="11" spans="1:23" ht="16" customHeight="1" x14ac:dyDescent="0.2">
      <c r="A11" s="39">
        <v>20</v>
      </c>
      <c r="B11" s="40">
        <v>231</v>
      </c>
      <c r="C11" s="40">
        <v>5300</v>
      </c>
      <c r="D11" s="46">
        <v>0</v>
      </c>
      <c r="E11" s="42"/>
      <c r="F11" s="43" t="s">
        <v>23</v>
      </c>
      <c r="G11" s="44">
        <f t="shared" ref="G11" si="4">B11</f>
        <v>231</v>
      </c>
      <c r="H11" s="43"/>
      <c r="I11" s="45" t="s">
        <v>27</v>
      </c>
      <c r="J11"/>
      <c r="K11" s="33"/>
      <c r="L11" s="34"/>
      <c r="M11" s="33"/>
      <c r="N11" s="6">
        <v>8500</v>
      </c>
      <c r="O11" s="34">
        <v>3054.06</v>
      </c>
      <c r="P11" s="15"/>
      <c r="Q11" s="35">
        <f t="shared" si="0"/>
        <v>8500</v>
      </c>
      <c r="R11" s="36"/>
      <c r="S11" s="35">
        <v>2500</v>
      </c>
      <c r="T11" s="37">
        <f t="shared" si="1"/>
        <v>11000</v>
      </c>
      <c r="U11" s="38">
        <f t="shared" si="2"/>
        <v>0.29411764705882354</v>
      </c>
      <c r="V11" s="35"/>
      <c r="W11" s="35">
        <f t="shared" si="3"/>
        <v>11000</v>
      </c>
    </row>
    <row r="12" spans="1:23" ht="16" customHeight="1" x14ac:dyDescent="0.2">
      <c r="A12" s="39">
        <v>20</v>
      </c>
      <c r="B12" s="40">
        <v>231</v>
      </c>
      <c r="C12" s="40">
        <v>5307</v>
      </c>
      <c r="D12" s="46">
        <v>0</v>
      </c>
      <c r="E12" s="42"/>
      <c r="F12" s="43" t="s">
        <v>23</v>
      </c>
      <c r="G12" s="44">
        <v>232</v>
      </c>
      <c r="H12" s="43"/>
      <c r="I12" s="45" t="s">
        <v>28</v>
      </c>
      <c r="J12"/>
      <c r="K12" s="33"/>
      <c r="L12" s="34"/>
      <c r="M12" s="33"/>
      <c r="N12" s="6">
        <v>3100</v>
      </c>
      <c r="O12" s="34">
        <v>2625.05</v>
      </c>
      <c r="P12" s="15"/>
      <c r="Q12" s="35">
        <f t="shared" si="0"/>
        <v>3100</v>
      </c>
      <c r="R12" s="36"/>
      <c r="S12" s="35">
        <v>3000</v>
      </c>
      <c r="T12" s="37">
        <f t="shared" si="1"/>
        <v>6100</v>
      </c>
      <c r="U12" s="38">
        <f t="shared" si="2"/>
        <v>0.967741935483871</v>
      </c>
      <c r="V12" s="35"/>
      <c r="W12" s="35">
        <f t="shared" si="3"/>
        <v>6100</v>
      </c>
    </row>
    <row r="13" spans="1:23" ht="16" customHeight="1" x14ac:dyDescent="0.2">
      <c r="A13" s="39">
        <v>20</v>
      </c>
      <c r="B13" s="40">
        <v>231</v>
      </c>
      <c r="C13" s="40">
        <v>5308</v>
      </c>
      <c r="D13" s="46">
        <v>0</v>
      </c>
      <c r="E13" s="42"/>
      <c r="F13" s="43" t="s">
        <v>23</v>
      </c>
      <c r="G13" s="44">
        <f t="shared" ref="G13" si="5">B13</f>
        <v>231</v>
      </c>
      <c r="H13" s="43"/>
      <c r="I13" s="45" t="s">
        <v>29</v>
      </c>
      <c r="J13"/>
      <c r="K13" s="33"/>
      <c r="L13" s="34"/>
      <c r="M13" s="33"/>
      <c r="N13" s="6">
        <v>4000</v>
      </c>
      <c r="O13" s="34">
        <v>1588</v>
      </c>
      <c r="P13" s="15"/>
      <c r="Q13" s="35">
        <f t="shared" si="0"/>
        <v>4000</v>
      </c>
      <c r="R13" s="36"/>
      <c r="S13" s="35"/>
      <c r="T13" s="37">
        <f t="shared" si="1"/>
        <v>4000</v>
      </c>
      <c r="U13" s="38">
        <f t="shared" si="2"/>
        <v>0</v>
      </c>
      <c r="V13" s="35"/>
      <c r="W13" s="35">
        <f t="shared" si="3"/>
        <v>4000</v>
      </c>
    </row>
    <row r="14" spans="1:23" ht="16" customHeight="1" x14ac:dyDescent="0.2">
      <c r="A14" s="39">
        <v>20</v>
      </c>
      <c r="B14" s="40">
        <v>231</v>
      </c>
      <c r="C14" s="40">
        <v>5311</v>
      </c>
      <c r="D14" s="46">
        <v>0</v>
      </c>
      <c r="E14" s="42"/>
      <c r="F14" s="43" t="s">
        <v>23</v>
      </c>
      <c r="G14" s="44">
        <v>233</v>
      </c>
      <c r="H14" s="43"/>
      <c r="I14" s="45" t="s">
        <v>30</v>
      </c>
      <c r="J14"/>
      <c r="K14" s="33"/>
      <c r="L14" s="34"/>
      <c r="M14" s="33"/>
      <c r="O14" s="34"/>
      <c r="P14" s="15"/>
      <c r="Q14" s="35">
        <f t="shared" si="0"/>
        <v>0</v>
      </c>
      <c r="R14" s="36"/>
      <c r="S14" s="35"/>
      <c r="T14" s="37">
        <f t="shared" si="1"/>
        <v>0</v>
      </c>
      <c r="U14" s="38" t="str">
        <f t="shared" si="2"/>
        <v/>
      </c>
      <c r="V14" s="35"/>
      <c r="W14" s="35">
        <f t="shared" si="3"/>
        <v>0</v>
      </c>
    </row>
    <row r="15" spans="1:23" ht="16" customHeight="1" x14ac:dyDescent="0.2">
      <c r="A15" s="39">
        <v>20</v>
      </c>
      <c r="B15" s="40">
        <v>231</v>
      </c>
      <c r="C15" s="40">
        <v>5340</v>
      </c>
      <c r="D15" s="46">
        <v>0</v>
      </c>
      <c r="E15" s="42"/>
      <c r="F15" s="43" t="s">
        <v>23</v>
      </c>
      <c r="G15" s="44">
        <f t="shared" ref="G15" si="6">B15</f>
        <v>231</v>
      </c>
      <c r="H15" s="43"/>
      <c r="I15" s="45" t="s">
        <v>31</v>
      </c>
      <c r="J15"/>
      <c r="K15" s="33"/>
      <c r="L15" s="34"/>
      <c r="M15" s="33"/>
      <c r="N15" s="6">
        <v>2500</v>
      </c>
      <c r="O15" s="34">
        <v>330.3</v>
      </c>
      <c r="P15" s="15"/>
      <c r="Q15" s="35">
        <f t="shared" si="0"/>
        <v>2500</v>
      </c>
      <c r="R15" s="36"/>
      <c r="S15" s="35"/>
      <c r="T15" s="37">
        <f t="shared" si="1"/>
        <v>2500</v>
      </c>
      <c r="U15" s="38">
        <f t="shared" si="2"/>
        <v>0</v>
      </c>
      <c r="V15" s="35"/>
      <c r="W15" s="35">
        <f t="shared" si="3"/>
        <v>2500</v>
      </c>
    </row>
    <row r="16" spans="1:23" ht="16" customHeight="1" x14ac:dyDescent="0.2">
      <c r="A16" s="39">
        <v>20</v>
      </c>
      <c r="B16" s="40">
        <v>231</v>
      </c>
      <c r="C16" s="40">
        <v>5420</v>
      </c>
      <c r="D16" s="46">
        <v>0</v>
      </c>
      <c r="E16" s="42"/>
      <c r="F16" s="43" t="s">
        <v>23</v>
      </c>
      <c r="G16" s="44">
        <v>234</v>
      </c>
      <c r="H16" s="43"/>
      <c r="I16" s="45" t="s">
        <v>32</v>
      </c>
      <c r="J16"/>
      <c r="K16" s="33"/>
      <c r="L16" s="34"/>
      <c r="M16" s="33"/>
      <c r="N16" s="6">
        <v>500</v>
      </c>
      <c r="O16" s="34">
        <v>168.78</v>
      </c>
      <c r="P16" s="15"/>
      <c r="Q16" s="35">
        <f t="shared" si="0"/>
        <v>500</v>
      </c>
      <c r="R16" s="36"/>
      <c r="S16" s="35"/>
      <c r="T16" s="37">
        <f t="shared" si="1"/>
        <v>500</v>
      </c>
      <c r="U16" s="38">
        <f t="shared" si="2"/>
        <v>0</v>
      </c>
      <c r="V16" s="35"/>
      <c r="W16" s="35">
        <f t="shared" si="3"/>
        <v>500</v>
      </c>
    </row>
    <row r="17" spans="1:26" ht="16" customHeight="1" x14ac:dyDescent="0.2">
      <c r="A17" s="39">
        <v>20</v>
      </c>
      <c r="B17" s="40">
        <v>231</v>
      </c>
      <c r="C17" s="40">
        <v>5500</v>
      </c>
      <c r="D17" s="46">
        <v>0</v>
      </c>
      <c r="E17" s="42"/>
      <c r="F17" s="43" t="s">
        <v>23</v>
      </c>
      <c r="G17" s="44">
        <f t="shared" ref="G17" si="7">B17</f>
        <v>231</v>
      </c>
      <c r="H17" s="43"/>
      <c r="I17" s="45" t="s">
        <v>33</v>
      </c>
      <c r="J17"/>
      <c r="K17" s="33"/>
      <c r="L17" s="34"/>
      <c r="M17" s="33"/>
      <c r="N17" s="6">
        <v>23000</v>
      </c>
      <c r="O17" s="34">
        <v>6617.37</v>
      </c>
      <c r="P17" s="15"/>
      <c r="Q17" s="35">
        <f t="shared" si="0"/>
        <v>23000</v>
      </c>
      <c r="R17" s="36"/>
      <c r="S17" s="35">
        <v>2000</v>
      </c>
      <c r="T17" s="37">
        <f t="shared" si="1"/>
        <v>25000</v>
      </c>
      <c r="U17" s="38">
        <f t="shared" si="2"/>
        <v>8.6956521739130432E-2</v>
      </c>
      <c r="V17" s="35"/>
      <c r="W17" s="35">
        <f t="shared" si="3"/>
        <v>25000</v>
      </c>
    </row>
    <row r="18" spans="1:26" ht="16" customHeight="1" x14ac:dyDescent="0.2">
      <c r="A18" s="39">
        <v>20</v>
      </c>
      <c r="B18" s="40">
        <v>231</v>
      </c>
      <c r="C18" s="40">
        <v>5525</v>
      </c>
      <c r="D18" s="46">
        <v>0</v>
      </c>
      <c r="E18" s="42"/>
      <c r="F18" s="43" t="s">
        <v>23</v>
      </c>
      <c r="G18" s="44">
        <v>235</v>
      </c>
      <c r="H18" s="43"/>
      <c r="I18" s="45" t="s">
        <v>34</v>
      </c>
      <c r="J18"/>
      <c r="K18" s="33"/>
      <c r="L18" s="34"/>
      <c r="M18" s="33"/>
      <c r="N18" s="6">
        <v>2500</v>
      </c>
      <c r="O18" s="34">
        <v>502.7</v>
      </c>
      <c r="P18" s="15"/>
      <c r="Q18" s="35">
        <f t="shared" si="0"/>
        <v>2500</v>
      </c>
      <c r="R18" s="36"/>
      <c r="S18" s="35"/>
      <c r="T18" s="37">
        <f t="shared" si="1"/>
        <v>2500</v>
      </c>
      <c r="U18" s="38">
        <f t="shared" si="2"/>
        <v>0</v>
      </c>
      <c r="V18" s="35"/>
      <c r="W18" s="35">
        <f t="shared" si="3"/>
        <v>2500</v>
      </c>
    </row>
    <row r="19" spans="1:26" ht="16" customHeight="1" x14ac:dyDescent="0.2">
      <c r="A19" s="39">
        <v>20</v>
      </c>
      <c r="B19" s="40">
        <v>231</v>
      </c>
      <c r="C19" s="40">
        <v>5582</v>
      </c>
      <c r="D19" s="46">
        <v>0</v>
      </c>
      <c r="E19" s="42"/>
      <c r="F19" s="43" t="s">
        <v>23</v>
      </c>
      <c r="G19" s="44">
        <f t="shared" ref="G19" si="8">B19</f>
        <v>231</v>
      </c>
      <c r="H19" s="43"/>
      <c r="I19" s="45" t="s">
        <v>35</v>
      </c>
      <c r="J19"/>
      <c r="K19" s="33"/>
      <c r="L19" s="34"/>
      <c r="M19" s="33"/>
      <c r="N19" s="6">
        <v>1500</v>
      </c>
      <c r="O19" s="34">
        <v>0</v>
      </c>
      <c r="P19" s="15"/>
      <c r="Q19" s="35">
        <f t="shared" si="0"/>
        <v>1500</v>
      </c>
      <c r="R19" s="36"/>
      <c r="S19" s="35"/>
      <c r="T19" s="37">
        <f t="shared" si="1"/>
        <v>1500</v>
      </c>
      <c r="U19" s="38">
        <f t="shared" si="2"/>
        <v>0</v>
      </c>
      <c r="V19" s="35"/>
      <c r="W19" s="35">
        <f t="shared" si="3"/>
        <v>1500</v>
      </c>
    </row>
    <row r="20" spans="1:26" ht="16" customHeight="1" x14ac:dyDescent="0.2">
      <c r="A20" s="39">
        <v>20</v>
      </c>
      <c r="B20" s="40">
        <v>231</v>
      </c>
      <c r="C20" s="40">
        <v>5730</v>
      </c>
      <c r="D20" s="46">
        <v>0</v>
      </c>
      <c r="E20" s="42"/>
      <c r="F20" s="43" t="s">
        <v>23</v>
      </c>
      <c r="G20" s="44">
        <v>236</v>
      </c>
      <c r="H20" s="43"/>
      <c r="I20" s="45" t="s">
        <v>36</v>
      </c>
      <c r="J20"/>
      <c r="K20" s="33"/>
      <c r="L20" s="34"/>
      <c r="M20" s="33"/>
      <c r="N20" s="6">
        <v>3000</v>
      </c>
      <c r="O20" s="34">
        <v>600</v>
      </c>
      <c r="P20" s="15"/>
      <c r="Q20" s="35">
        <f t="shared" si="0"/>
        <v>3000</v>
      </c>
      <c r="R20" s="36"/>
      <c r="S20" s="35">
        <v>1000</v>
      </c>
      <c r="T20" s="37">
        <f t="shared" si="1"/>
        <v>4000</v>
      </c>
      <c r="U20" s="38">
        <f t="shared" si="2"/>
        <v>0.33333333333333331</v>
      </c>
      <c r="V20" s="35"/>
      <c r="W20" s="35">
        <f t="shared" si="3"/>
        <v>4000</v>
      </c>
    </row>
    <row r="21" spans="1:26" s="50" customFormat="1" ht="16" customHeight="1" thickBot="1" x14ac:dyDescent="0.25">
      <c r="A21" s="47"/>
      <c r="B21" s="48" t="s">
        <v>37</v>
      </c>
      <c r="C21" s="49"/>
      <c r="D21" s="49"/>
      <c r="G21" s="49"/>
      <c r="I21" s="51" t="str">
        <f>H1</f>
        <v>AMBULANCE</v>
      </c>
      <c r="J21" s="52">
        <f>SUM(J8:J10)</f>
        <v>0</v>
      </c>
      <c r="K21" s="53"/>
      <c r="L21" s="52">
        <f>SUM(L8:L20)</f>
        <v>109476.7</v>
      </c>
      <c r="M21" s="53"/>
      <c r="N21" s="52">
        <f>SUM(N8:N20)</f>
        <v>213376</v>
      </c>
      <c r="O21" s="52">
        <f>SUM(O8:O20)</f>
        <v>53720.640000000007</v>
      </c>
      <c r="P21" s="53"/>
      <c r="Q21" s="52">
        <f>SUM(Q8:Q20)</f>
        <v>213376</v>
      </c>
      <c r="R21" s="8"/>
      <c r="S21" s="52">
        <f t="shared" ref="S21:T21" si="9">SUM(S8:S20)</f>
        <v>14500</v>
      </c>
      <c r="T21" s="52">
        <f t="shared" si="9"/>
        <v>227876</v>
      </c>
      <c r="U21" s="54"/>
      <c r="V21" s="52">
        <f t="shared" ref="V21:W21" si="10">SUM(V8:V20)</f>
        <v>0</v>
      </c>
      <c r="W21" s="52">
        <f t="shared" si="10"/>
        <v>227876</v>
      </c>
    </row>
    <row r="22" spans="1:26" ht="20" customHeight="1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" t="s">
        <v>38</v>
      </c>
      <c r="Z22" s="55"/>
    </row>
    <row r="23" spans="1:26" ht="20" customHeight="1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56">
        <f>N9+N10</f>
        <v>64520</v>
      </c>
      <c r="Y23" s="50">
        <f>S9+S10</f>
        <v>6000</v>
      </c>
      <c r="Z23" s="57">
        <f>Y23/X23</f>
        <v>9.2994420334779906E-2</v>
      </c>
    </row>
    <row r="24" spans="1:26" ht="16" customHeight="1" x14ac:dyDescent="0.2">
      <c r="A24" s="110" t="s">
        <v>39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Y24" s="50">
        <f>Y23+X23</f>
        <v>70520</v>
      </c>
    </row>
    <row r="25" spans="1:26" ht="16" customHeight="1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50">
        <f>SUM(T10:T20)</f>
        <v>65000</v>
      </c>
    </row>
    <row r="26" spans="1:26" ht="16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</row>
    <row r="27" spans="1:26" ht="16" customHeight="1" x14ac:dyDescent="0.2">
      <c r="A27" s="111" t="s">
        <v>40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6" ht="16" customHeight="1" x14ac:dyDescent="0.2">
      <c r="A28" s="58"/>
      <c r="C28" s="112" t="s">
        <v>41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</row>
    <row r="29" spans="1:26" ht="16" customHeight="1" x14ac:dyDescent="0.2">
      <c r="C29" s="113" t="s">
        <v>42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6" ht="16" customHeight="1" x14ac:dyDescent="0.2"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6" ht="16" customHeight="1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</row>
    <row r="32" spans="1:26" s="65" customFormat="1" ht="16" customHeight="1" x14ac:dyDescent="0.2">
      <c r="A32" s="60"/>
      <c r="B32" s="61"/>
      <c r="C32" s="62"/>
      <c r="D32" s="63"/>
      <c r="E32" s="64"/>
      <c r="G32" s="66"/>
      <c r="H32" s="67"/>
      <c r="I32" s="68"/>
      <c r="J32" s="114" t="s">
        <v>43</v>
      </c>
      <c r="K32" s="115"/>
      <c r="L32" s="115"/>
      <c r="M32" s="115"/>
      <c r="N32" s="115"/>
      <c r="O32" s="116"/>
      <c r="P32" s="69"/>
      <c r="Q32" s="70">
        <v>4000</v>
      </c>
      <c r="R32" s="71"/>
      <c r="S32" s="117"/>
      <c r="T32" s="117"/>
      <c r="U32" s="117"/>
      <c r="V32" s="117"/>
      <c r="W32" s="118"/>
      <c r="X32" s="10"/>
    </row>
    <row r="33" spans="1:24" ht="16" customHeight="1" x14ac:dyDescent="0.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</row>
    <row r="34" spans="1:24" s="14" customFormat="1" ht="16" customHeight="1" x14ac:dyDescent="0.2">
      <c r="B34" s="72"/>
      <c r="C34" s="24"/>
      <c r="D34" s="25"/>
      <c r="E34" s="26"/>
      <c r="I34" s="73" t="s">
        <v>44</v>
      </c>
      <c r="J34" s="74" t="s">
        <v>45</v>
      </c>
      <c r="M34" s="75"/>
      <c r="P34" s="75"/>
      <c r="Q34" s="17"/>
      <c r="R34" s="19"/>
      <c r="S34" s="8"/>
      <c r="T34" s="6"/>
      <c r="U34" s="8"/>
      <c r="V34" s="8"/>
      <c r="W34" s="9"/>
      <c r="X34" s="10"/>
    </row>
    <row r="35" spans="1:24" ht="51" customHeight="1" x14ac:dyDescent="0.2">
      <c r="A35" s="27"/>
      <c r="B35" s="28"/>
      <c r="C35" s="62"/>
      <c r="D35" s="76"/>
      <c r="E35" s="30"/>
      <c r="H35" s="77"/>
      <c r="I35" s="78" t="s">
        <v>46</v>
      </c>
      <c r="J35" s="106" t="s">
        <v>24</v>
      </c>
      <c r="K35" s="107"/>
      <c r="L35" s="107"/>
      <c r="M35" s="107"/>
      <c r="N35" s="107"/>
      <c r="O35" s="108"/>
      <c r="Q35" s="79">
        <f>T8</f>
        <v>100256</v>
      </c>
      <c r="R35" s="80"/>
      <c r="S35" s="106" t="s">
        <v>47</v>
      </c>
      <c r="T35" s="107"/>
      <c r="U35" s="107"/>
      <c r="V35" s="107"/>
      <c r="W35" s="107"/>
      <c r="X35" s="108"/>
    </row>
    <row r="36" spans="1:24" ht="30.5" customHeight="1" x14ac:dyDescent="0.2">
      <c r="A36" s="27"/>
      <c r="B36" s="28"/>
      <c r="C36" s="62"/>
      <c r="D36" s="76"/>
      <c r="E36" s="30"/>
      <c r="H36" s="77"/>
      <c r="I36" s="81" t="s">
        <v>48</v>
      </c>
      <c r="J36" s="106" t="s">
        <v>25</v>
      </c>
      <c r="K36" s="107"/>
      <c r="L36" s="107"/>
      <c r="M36" s="107"/>
      <c r="N36" s="107"/>
      <c r="O36" s="108"/>
      <c r="Q36" s="79">
        <f>T9</f>
        <v>62620</v>
      </c>
      <c r="R36" s="80"/>
      <c r="S36" s="106" t="s">
        <v>89</v>
      </c>
      <c r="T36" s="107"/>
      <c r="U36" s="107"/>
      <c r="V36" s="107"/>
      <c r="W36" s="107"/>
      <c r="X36" s="108"/>
    </row>
    <row r="37" spans="1:24" ht="16" customHeight="1" x14ac:dyDescent="0.2">
      <c r="A37" s="27"/>
      <c r="B37" s="28"/>
      <c r="C37" s="62"/>
      <c r="D37" s="76"/>
      <c r="E37" s="30"/>
      <c r="H37" s="77"/>
      <c r="I37" s="82"/>
      <c r="J37" s="106"/>
      <c r="K37" s="107"/>
      <c r="L37" s="107"/>
      <c r="M37" s="107"/>
      <c r="N37" s="107"/>
      <c r="O37" s="108"/>
      <c r="Q37" s="79"/>
      <c r="R37" s="80"/>
      <c r="S37" s="123"/>
      <c r="T37" s="123"/>
      <c r="U37" s="123"/>
      <c r="V37" s="123"/>
      <c r="W37" s="124"/>
    </row>
    <row r="38" spans="1:24" ht="16" customHeight="1" x14ac:dyDescent="0.2">
      <c r="A38" s="27"/>
      <c r="B38" s="28"/>
      <c r="C38" s="62"/>
      <c r="D38" s="76"/>
      <c r="E38" s="30"/>
      <c r="I38" s="83"/>
      <c r="J38" s="106"/>
      <c r="K38" s="107"/>
      <c r="L38" s="107"/>
      <c r="M38" s="107"/>
      <c r="N38" s="107"/>
      <c r="O38" s="108"/>
      <c r="Q38" s="79"/>
      <c r="R38" s="80"/>
      <c r="S38" s="123"/>
      <c r="T38" s="123"/>
      <c r="U38" s="123"/>
      <c r="V38" s="123"/>
      <c r="W38" s="124"/>
    </row>
    <row r="39" spans="1:24" ht="16" customHeight="1" thickBot="1" x14ac:dyDescent="0.25">
      <c r="E39" s="30"/>
      <c r="I39" s="83"/>
      <c r="J39" s="10"/>
      <c r="K39" s="10"/>
      <c r="L39" s="10"/>
      <c r="N39" s="10"/>
      <c r="O39" s="85" t="s">
        <v>49</v>
      </c>
      <c r="Q39" s="52">
        <f>SUM(Q35:Q38)</f>
        <v>162876</v>
      </c>
      <c r="R39" s="6" t="s">
        <v>50</v>
      </c>
    </row>
    <row r="40" spans="1:24" ht="16" customHeight="1" x14ac:dyDescent="0.2">
      <c r="E40" s="30"/>
      <c r="I40" s="83"/>
    </row>
    <row r="41" spans="1:24" ht="16" customHeight="1" thickBot="1" x14ac:dyDescent="0.25">
      <c r="B41" s="72"/>
      <c r="E41" s="30"/>
      <c r="I41" s="73" t="s">
        <v>44</v>
      </c>
      <c r="J41" s="74" t="s">
        <v>51</v>
      </c>
    </row>
    <row r="42" spans="1:24" ht="16" customHeight="1" x14ac:dyDescent="0.15">
      <c r="B42" s="72"/>
      <c r="E42" s="30"/>
      <c r="I42" s="83"/>
      <c r="J42" s="86"/>
      <c r="L42" s="120" t="s">
        <v>52</v>
      </c>
      <c r="M42" s="6"/>
      <c r="N42" s="8"/>
      <c r="P42" s="8"/>
      <c r="R42" s="9"/>
      <c r="S42" s="10"/>
      <c r="T42" s="10"/>
      <c r="U42" s="10"/>
      <c r="V42" s="10"/>
      <c r="W42" s="10"/>
    </row>
    <row r="43" spans="1:24" ht="16" customHeight="1" x14ac:dyDescent="0.2">
      <c r="B43" s="72"/>
      <c r="E43" s="30"/>
      <c r="I43" s="83"/>
      <c r="J43" s="83" t="s">
        <v>53</v>
      </c>
      <c r="L43" s="121"/>
      <c r="M43" s="6"/>
      <c r="N43" s="8"/>
      <c r="P43" s="8"/>
      <c r="R43" s="9"/>
      <c r="S43" s="10"/>
      <c r="T43" s="10"/>
      <c r="U43" s="10"/>
      <c r="V43" s="10"/>
      <c r="W43" s="10"/>
    </row>
    <row r="44" spans="1:24" ht="16" customHeight="1" x14ac:dyDescent="0.2">
      <c r="A44" s="27"/>
      <c r="B44" s="28"/>
      <c r="C44" s="62"/>
      <c r="D44" s="76"/>
      <c r="E44" s="30"/>
      <c r="H44" s="77"/>
      <c r="I44" s="87" t="s">
        <v>54</v>
      </c>
      <c r="J44" s="88" t="s">
        <v>26</v>
      </c>
      <c r="L44" s="89">
        <f>T10</f>
        <v>7900</v>
      </c>
      <c r="M44" s="80"/>
      <c r="N44" s="88" t="s">
        <v>90</v>
      </c>
      <c r="O44" s="88"/>
      <c r="P44" s="88"/>
      <c r="Q44" s="88"/>
      <c r="R44" s="90"/>
      <c r="S44" s="91" t="s">
        <v>55</v>
      </c>
      <c r="T44" s="10"/>
      <c r="U44" s="10"/>
      <c r="V44" s="10"/>
      <c r="W44" s="10"/>
    </row>
    <row r="45" spans="1:24" ht="16" customHeight="1" x14ac:dyDescent="0.2">
      <c r="A45" s="27"/>
      <c r="B45" s="28"/>
      <c r="C45" s="62"/>
      <c r="D45" s="76"/>
      <c r="E45" s="30"/>
      <c r="I45" s="87" t="s">
        <v>56</v>
      </c>
      <c r="J45" s="88" t="s">
        <v>27</v>
      </c>
      <c r="L45" s="92">
        <v>500</v>
      </c>
      <c r="M45" s="80"/>
      <c r="N45" s="88" t="s">
        <v>57</v>
      </c>
      <c r="O45" s="88"/>
      <c r="P45" s="88"/>
      <c r="Q45" s="88"/>
      <c r="R45" s="90"/>
      <c r="S45" s="93" t="s">
        <v>58</v>
      </c>
      <c r="T45" s="10"/>
      <c r="U45" s="10"/>
      <c r="V45" s="10"/>
      <c r="W45" s="10"/>
    </row>
    <row r="46" spans="1:24" ht="16" customHeight="1" x14ac:dyDescent="0.2">
      <c r="A46" s="27"/>
      <c r="B46" s="28"/>
      <c r="C46" s="62"/>
      <c r="D46" s="76"/>
      <c r="E46" s="30"/>
      <c r="I46" s="87" t="s">
        <v>56</v>
      </c>
      <c r="J46" s="88" t="s">
        <v>27</v>
      </c>
      <c r="L46" s="92">
        <v>6000</v>
      </c>
      <c r="M46" s="80"/>
      <c r="N46" s="88" t="s">
        <v>88</v>
      </c>
      <c r="O46" s="88"/>
      <c r="P46" s="88"/>
      <c r="Q46" s="88"/>
      <c r="R46" s="90"/>
      <c r="S46" s="93" t="s">
        <v>59</v>
      </c>
      <c r="T46" s="10"/>
      <c r="U46" s="10"/>
      <c r="V46" s="10"/>
      <c r="W46" s="10"/>
    </row>
    <row r="47" spans="1:24" ht="16" customHeight="1" x14ac:dyDescent="0.2">
      <c r="A47" s="27"/>
      <c r="B47" s="28"/>
      <c r="C47" s="62"/>
      <c r="D47" s="76"/>
      <c r="E47" s="30"/>
      <c r="I47" s="87" t="s">
        <v>56</v>
      </c>
      <c r="J47" s="88" t="s">
        <v>27</v>
      </c>
      <c r="L47" s="92">
        <v>2000</v>
      </c>
      <c r="M47" s="80"/>
      <c r="N47" s="88" t="s">
        <v>92</v>
      </c>
      <c r="O47" s="88"/>
      <c r="P47" s="88"/>
      <c r="Q47" s="88"/>
      <c r="R47" s="90"/>
      <c r="S47" s="93" t="s">
        <v>60</v>
      </c>
      <c r="T47" s="10"/>
      <c r="U47" s="10"/>
      <c r="V47" s="10"/>
      <c r="W47" s="10"/>
    </row>
    <row r="48" spans="1:24" ht="16" customHeight="1" x14ac:dyDescent="0.2">
      <c r="A48" s="27"/>
      <c r="B48" s="28"/>
      <c r="C48" s="62"/>
      <c r="D48" s="76"/>
      <c r="E48" s="30"/>
      <c r="I48" s="87" t="s">
        <v>56</v>
      </c>
      <c r="J48" s="88" t="s">
        <v>27</v>
      </c>
      <c r="L48" s="92">
        <v>2500</v>
      </c>
      <c r="M48" s="80"/>
      <c r="N48" s="88" t="s">
        <v>87</v>
      </c>
      <c r="O48" s="88"/>
      <c r="P48" s="88"/>
      <c r="Q48" s="88"/>
      <c r="R48" s="90"/>
      <c r="S48" s="93" t="s">
        <v>61</v>
      </c>
      <c r="T48" s="10"/>
      <c r="U48" s="10"/>
      <c r="V48" s="10"/>
      <c r="W48" s="10"/>
    </row>
    <row r="49" spans="1:23" ht="16" customHeight="1" x14ac:dyDescent="0.2">
      <c r="A49" s="27"/>
      <c r="B49" s="28"/>
      <c r="C49" s="62"/>
      <c r="D49" s="76"/>
      <c r="E49" s="30"/>
      <c r="H49" s="77"/>
      <c r="I49" s="87" t="s">
        <v>62</v>
      </c>
      <c r="J49" s="88" t="s">
        <v>28</v>
      </c>
      <c r="L49" s="89">
        <f>T12</f>
        <v>6100</v>
      </c>
      <c r="M49" s="80"/>
      <c r="N49" s="88" t="s">
        <v>94</v>
      </c>
      <c r="O49" s="88"/>
      <c r="P49" s="88"/>
      <c r="Q49" s="88"/>
      <c r="R49" s="90"/>
      <c r="S49" s="93" t="s">
        <v>63</v>
      </c>
      <c r="T49" s="10"/>
      <c r="U49" s="10"/>
      <c r="V49" s="10"/>
      <c r="W49" s="10"/>
    </row>
    <row r="50" spans="1:23" ht="16" customHeight="1" x14ac:dyDescent="0.2">
      <c r="A50" s="27"/>
      <c r="B50" s="28"/>
      <c r="C50" s="62"/>
      <c r="D50" s="76"/>
      <c r="E50" s="30"/>
      <c r="I50" s="87" t="s">
        <v>64</v>
      </c>
      <c r="J50" s="88" t="s">
        <v>29</v>
      </c>
      <c r="L50" s="89">
        <f t="shared" ref="L50:L57" si="11">T13</f>
        <v>4000</v>
      </c>
      <c r="M50" s="80"/>
      <c r="N50" s="88" t="s">
        <v>65</v>
      </c>
      <c r="O50" s="88"/>
      <c r="P50" s="88"/>
      <c r="Q50" s="88"/>
      <c r="R50" s="90"/>
      <c r="S50" s="94" t="s">
        <v>66</v>
      </c>
      <c r="T50" s="10"/>
      <c r="U50" s="10"/>
      <c r="V50" s="10"/>
      <c r="W50" s="10"/>
    </row>
    <row r="51" spans="1:23" ht="16" customHeight="1" x14ac:dyDescent="0.2">
      <c r="A51" s="27"/>
      <c r="B51" s="28"/>
      <c r="C51" s="62"/>
      <c r="D51" s="76"/>
      <c r="E51" s="30"/>
      <c r="I51" s="87" t="s">
        <v>67</v>
      </c>
      <c r="J51" s="88" t="s">
        <v>30</v>
      </c>
      <c r="L51" s="89">
        <f t="shared" si="11"/>
        <v>0</v>
      </c>
      <c r="M51" s="80"/>
      <c r="N51" s="88"/>
      <c r="O51" s="88"/>
      <c r="P51" s="88"/>
      <c r="Q51" s="88"/>
      <c r="R51" s="90"/>
      <c r="S51" s="93" t="s">
        <v>68</v>
      </c>
      <c r="T51" s="10"/>
      <c r="U51" s="10"/>
      <c r="V51" s="10"/>
      <c r="W51" s="10"/>
    </row>
    <row r="52" spans="1:23" ht="16" customHeight="1" x14ac:dyDescent="0.2">
      <c r="A52" s="27"/>
      <c r="B52" s="28"/>
      <c r="C52" s="62"/>
      <c r="D52" s="76"/>
      <c r="E52" s="30"/>
      <c r="I52" s="87" t="s">
        <v>69</v>
      </c>
      <c r="J52" s="88" t="s">
        <v>31</v>
      </c>
      <c r="L52" s="89">
        <f t="shared" si="11"/>
        <v>2500</v>
      </c>
      <c r="M52" s="80"/>
      <c r="N52" s="88" t="s">
        <v>57</v>
      </c>
      <c r="O52" s="88"/>
      <c r="P52" s="88"/>
      <c r="Q52" s="88"/>
      <c r="R52" s="90"/>
      <c r="S52" s="94" t="s">
        <v>70</v>
      </c>
      <c r="T52" s="10"/>
      <c r="U52" s="10"/>
      <c r="V52" s="10"/>
      <c r="W52" s="10"/>
    </row>
    <row r="53" spans="1:23" ht="16" customHeight="1" x14ac:dyDescent="0.2">
      <c r="A53" s="27"/>
      <c r="B53" s="28"/>
      <c r="C53" s="62"/>
      <c r="D53" s="76"/>
      <c r="E53" s="30"/>
      <c r="H53" s="77"/>
      <c r="I53" s="87" t="s">
        <v>71</v>
      </c>
      <c r="J53" s="88" t="s">
        <v>32</v>
      </c>
      <c r="L53" s="89">
        <f t="shared" si="11"/>
        <v>500</v>
      </c>
      <c r="M53" s="80"/>
      <c r="N53" s="88" t="s">
        <v>57</v>
      </c>
      <c r="O53" s="88"/>
      <c r="P53" s="88"/>
      <c r="Q53" s="88"/>
      <c r="R53" s="90"/>
      <c r="S53" s="93" t="s">
        <v>72</v>
      </c>
      <c r="T53" s="10"/>
      <c r="U53" s="10"/>
      <c r="V53" s="10"/>
      <c r="W53" s="10"/>
    </row>
    <row r="54" spans="1:23" ht="16" customHeight="1" x14ac:dyDescent="0.2">
      <c r="A54" s="27"/>
      <c r="B54" s="28"/>
      <c r="C54" s="62"/>
      <c r="D54" s="76"/>
      <c r="E54" s="30"/>
      <c r="I54" s="87" t="s">
        <v>73</v>
      </c>
      <c r="J54" s="88" t="s">
        <v>33</v>
      </c>
      <c r="L54" s="89">
        <f t="shared" si="11"/>
        <v>25000</v>
      </c>
      <c r="M54" s="80"/>
      <c r="N54" s="88" t="s">
        <v>91</v>
      </c>
      <c r="O54" s="88"/>
      <c r="P54" s="88"/>
      <c r="Q54" s="88"/>
      <c r="R54" s="90"/>
      <c r="S54" s="94" t="s">
        <v>74</v>
      </c>
      <c r="T54" s="10"/>
      <c r="U54" s="10"/>
      <c r="V54" s="10"/>
      <c r="W54" s="10"/>
    </row>
    <row r="55" spans="1:23" ht="16" customHeight="1" x14ac:dyDescent="0.2">
      <c r="A55" s="27"/>
      <c r="B55" s="28"/>
      <c r="C55" s="62"/>
      <c r="D55" s="76"/>
      <c r="E55" s="30"/>
      <c r="I55" s="87" t="s">
        <v>75</v>
      </c>
      <c r="J55" s="88" t="s">
        <v>34</v>
      </c>
      <c r="L55" s="89">
        <f t="shared" si="11"/>
        <v>2500</v>
      </c>
      <c r="M55" s="80"/>
      <c r="N55" s="88" t="s">
        <v>76</v>
      </c>
      <c r="O55" s="88"/>
      <c r="P55" s="88"/>
      <c r="Q55" s="88"/>
      <c r="R55" s="90"/>
      <c r="S55" s="94" t="s">
        <v>77</v>
      </c>
      <c r="T55" s="10"/>
      <c r="U55" s="10"/>
      <c r="V55" s="10"/>
      <c r="W55" s="10"/>
    </row>
    <row r="56" spans="1:23" ht="16" customHeight="1" x14ac:dyDescent="0.2">
      <c r="A56" s="27"/>
      <c r="B56" s="28"/>
      <c r="C56" s="62"/>
      <c r="D56" s="76"/>
      <c r="E56" s="30"/>
      <c r="I56" s="87" t="s">
        <v>78</v>
      </c>
      <c r="J56" s="88" t="s">
        <v>35</v>
      </c>
      <c r="L56" s="89">
        <f t="shared" si="11"/>
        <v>1500</v>
      </c>
      <c r="M56" s="80"/>
      <c r="N56" s="88" t="s">
        <v>57</v>
      </c>
      <c r="O56" s="88"/>
      <c r="P56" s="88"/>
      <c r="Q56" s="88"/>
      <c r="R56" s="90"/>
      <c r="S56" s="93" t="s">
        <v>79</v>
      </c>
      <c r="T56" s="10"/>
      <c r="U56" s="10"/>
      <c r="V56" s="10"/>
      <c r="W56" s="10"/>
    </row>
    <row r="57" spans="1:23" ht="16" customHeight="1" x14ac:dyDescent="0.2">
      <c r="A57" s="27"/>
      <c r="B57" s="28"/>
      <c r="C57" s="62"/>
      <c r="D57" s="76"/>
      <c r="E57" s="30"/>
      <c r="I57" s="87" t="s">
        <v>80</v>
      </c>
      <c r="J57" s="88" t="s">
        <v>36</v>
      </c>
      <c r="L57" s="89">
        <f t="shared" si="11"/>
        <v>4000</v>
      </c>
      <c r="M57" s="80"/>
      <c r="N57" s="88" t="s">
        <v>93</v>
      </c>
      <c r="O57" s="88"/>
      <c r="P57" s="88"/>
      <c r="Q57" s="88"/>
      <c r="R57" s="90"/>
      <c r="S57" s="94" t="s">
        <v>81</v>
      </c>
      <c r="T57" s="10"/>
      <c r="U57" s="10"/>
      <c r="V57" s="10"/>
      <c r="W57" s="10"/>
    </row>
    <row r="58" spans="1:23" ht="16" customHeight="1" x14ac:dyDescent="0.2">
      <c r="A58" s="27"/>
      <c r="B58" s="28"/>
      <c r="C58" s="62"/>
      <c r="D58" s="76"/>
      <c r="E58" s="30"/>
      <c r="I58" s="87"/>
      <c r="J58" s="88" t="s">
        <v>82</v>
      </c>
      <c r="L58" s="89"/>
      <c r="M58" s="80"/>
      <c r="N58" s="88"/>
      <c r="O58" s="88"/>
      <c r="P58" s="88"/>
      <c r="Q58" s="88"/>
      <c r="R58" s="90"/>
      <c r="S58" s="94" t="s">
        <v>82</v>
      </c>
      <c r="T58" s="10"/>
      <c r="U58" s="10"/>
      <c r="V58" s="10"/>
      <c r="W58" s="10"/>
    </row>
    <row r="59" spans="1:23" ht="16" customHeight="1" x14ac:dyDescent="0.2">
      <c r="A59" s="27"/>
      <c r="B59" s="28"/>
      <c r="D59" s="62"/>
      <c r="E59" s="30"/>
      <c r="H59" s="77"/>
      <c r="I59" s="95" t="s">
        <v>83</v>
      </c>
      <c r="J59" s="88"/>
      <c r="K59" s="96"/>
      <c r="L59" s="96"/>
      <c r="M59" s="96"/>
      <c r="N59" s="96"/>
      <c r="O59" s="97"/>
      <c r="Q59" s="79"/>
      <c r="R59" s="80"/>
      <c r="S59" s="88"/>
      <c r="T59" s="88"/>
      <c r="U59" s="88"/>
      <c r="V59" s="88"/>
      <c r="W59" s="90"/>
    </row>
    <row r="60" spans="1:23" ht="16" customHeight="1" thickBot="1" x14ac:dyDescent="0.25">
      <c r="E60" s="30"/>
      <c r="J60" s="85" t="s">
        <v>84</v>
      </c>
      <c r="K60" s="10"/>
      <c r="L60" s="98">
        <f>SUM(L44:L58)</f>
        <v>65000</v>
      </c>
      <c r="N60" s="6" t="s">
        <v>85</v>
      </c>
    </row>
    <row r="61" spans="1:23" ht="30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</row>
    <row r="62" spans="1:23" ht="16" customHeight="1" thickBot="1" x14ac:dyDescent="0.25">
      <c r="J62" s="10"/>
      <c r="K62" s="122" t="s">
        <v>86</v>
      </c>
      <c r="L62" s="122"/>
      <c r="M62" s="122"/>
      <c r="N62" s="122"/>
      <c r="O62" s="122"/>
      <c r="P62" s="122"/>
      <c r="Q62" s="122"/>
      <c r="R62" s="122"/>
      <c r="S62" s="122"/>
      <c r="T62" s="122"/>
      <c r="U62" s="10"/>
      <c r="V62" s="10"/>
      <c r="W62" s="10"/>
    </row>
    <row r="63" spans="1:23" ht="16" customHeight="1" x14ac:dyDescent="0.2">
      <c r="J63" s="10"/>
      <c r="K63" s="10"/>
      <c r="L63" s="10"/>
      <c r="N63" s="10"/>
      <c r="O63" s="10"/>
    </row>
    <row r="64" spans="1:23" ht="16" customHeight="1" x14ac:dyDescent="0.2">
      <c r="J64" s="10"/>
      <c r="K64" s="10"/>
      <c r="L64" s="10"/>
      <c r="N64" s="10"/>
      <c r="O64" s="10"/>
    </row>
    <row r="65" spans="1:23" ht="17" customHeight="1" x14ac:dyDescent="0.2">
      <c r="J65" s="10"/>
      <c r="K65" s="10"/>
      <c r="L65" s="10"/>
      <c r="N65" s="10"/>
      <c r="O65" s="10"/>
    </row>
    <row r="66" spans="1:23" ht="17" customHeight="1" x14ac:dyDescent="0.2">
      <c r="J66" s="10"/>
      <c r="K66" s="10"/>
      <c r="L66" s="10"/>
      <c r="N66" s="10"/>
      <c r="O66" s="10"/>
    </row>
    <row r="67" spans="1:23" ht="17" customHeight="1" x14ac:dyDescent="0.2"/>
    <row r="68" spans="1:23" ht="17" customHeight="1" x14ac:dyDescent="0.2"/>
    <row r="69" spans="1:23" ht="17" customHeight="1" x14ac:dyDescent="0.2"/>
    <row r="70" spans="1:23" ht="17" customHeight="1" x14ac:dyDescent="0.2"/>
    <row r="71" spans="1:23" ht="17" customHeight="1" x14ac:dyDescent="0.2"/>
    <row r="72" spans="1:23" ht="17" customHeight="1" x14ac:dyDescent="0.2"/>
    <row r="73" spans="1:23" ht="17" customHeight="1" x14ac:dyDescent="0.2"/>
    <row r="74" spans="1:23" ht="17" customHeight="1" x14ac:dyDescent="0.2">
      <c r="A74" s="10"/>
      <c r="B74" s="10"/>
      <c r="C74" s="10"/>
      <c r="D74" s="10"/>
      <c r="G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17" customHeight="1" x14ac:dyDescent="0.2">
      <c r="A75" s="10"/>
      <c r="B75" s="10"/>
      <c r="C75" s="10"/>
      <c r="D75" s="10"/>
      <c r="G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17" customHeight="1" x14ac:dyDescent="0.2">
      <c r="A76" s="10"/>
      <c r="B76" s="10"/>
      <c r="C76" s="10"/>
      <c r="D76" s="10"/>
      <c r="G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17" customHeight="1" x14ac:dyDescent="0.2">
      <c r="A77" s="10"/>
      <c r="B77" s="10"/>
      <c r="C77" s="10"/>
      <c r="D77" s="10"/>
      <c r="G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17" customHeight="1" x14ac:dyDescent="0.2">
      <c r="A78" s="10"/>
      <c r="B78" s="10"/>
      <c r="C78" s="10"/>
      <c r="D78" s="10"/>
      <c r="G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17" customHeight="1" x14ac:dyDescent="0.2">
      <c r="A79" s="10"/>
      <c r="B79" s="10"/>
      <c r="C79" s="10"/>
      <c r="D79" s="10"/>
      <c r="G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17" customHeight="1" x14ac:dyDescent="0.2">
      <c r="A80" s="10"/>
      <c r="B80" s="10"/>
      <c r="C80" s="10"/>
      <c r="D80" s="10"/>
      <c r="G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17" customHeight="1" x14ac:dyDescent="0.2">
      <c r="A81" s="10"/>
      <c r="B81" s="10"/>
      <c r="C81" s="10"/>
      <c r="D81" s="10"/>
      <c r="G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ht="17" customHeight="1" x14ac:dyDescent="0.2">
      <c r="A82" s="10"/>
      <c r="B82" s="10"/>
      <c r="C82" s="10"/>
      <c r="D82" s="10"/>
      <c r="G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ht="17" customHeight="1" x14ac:dyDescent="0.2">
      <c r="A83" s="10"/>
      <c r="B83" s="10"/>
      <c r="C83" s="10"/>
      <c r="D83" s="10"/>
      <c r="G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20" customHeight="1" x14ac:dyDescent="0.2">
      <c r="A84" s="10"/>
      <c r="B84" s="10"/>
      <c r="C84" s="10"/>
      <c r="D84" s="10"/>
      <c r="G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20" customHeight="1" x14ac:dyDescent="0.2">
      <c r="A85" s="10"/>
      <c r="B85" s="10"/>
      <c r="C85" s="10"/>
      <c r="D85" s="10"/>
      <c r="G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20" customHeight="1" x14ac:dyDescent="0.2">
      <c r="A86" s="10"/>
      <c r="B86" s="10"/>
      <c r="C86" s="10"/>
      <c r="D86" s="10"/>
      <c r="G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20" customHeight="1" x14ac:dyDescent="0.2">
      <c r="A87" s="10"/>
      <c r="B87" s="10"/>
      <c r="C87" s="10"/>
      <c r="D87" s="10"/>
      <c r="G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ht="20" customHeight="1" x14ac:dyDescent="0.2">
      <c r="A88" s="10"/>
      <c r="B88" s="10"/>
      <c r="C88" s="10"/>
      <c r="D88" s="10"/>
      <c r="G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ht="20" customHeight="1" x14ac:dyDescent="0.2">
      <c r="A89" s="10"/>
      <c r="B89" s="10"/>
      <c r="C89" s="10"/>
      <c r="D89" s="10"/>
      <c r="G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ht="20" customHeight="1" x14ac:dyDescent="0.2">
      <c r="A90" s="10"/>
      <c r="B90" s="10"/>
      <c r="C90" s="10"/>
      <c r="D90" s="10"/>
      <c r="G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ht="20" customHeight="1" x14ac:dyDescent="0.2">
      <c r="A91" s="10"/>
      <c r="B91" s="10"/>
      <c r="C91" s="10"/>
      <c r="D91" s="10"/>
      <c r="G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ht="20" customHeight="1" x14ac:dyDescent="0.2">
      <c r="A92" s="10"/>
      <c r="B92" s="10"/>
      <c r="C92" s="10"/>
      <c r="D92" s="10"/>
      <c r="G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ht="20" customHeight="1" x14ac:dyDescent="0.2">
      <c r="A93" s="10"/>
      <c r="B93" s="10"/>
      <c r="C93" s="10"/>
      <c r="D93" s="10"/>
      <c r="G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ht="20" customHeight="1" x14ac:dyDescent="0.2">
      <c r="A94" s="10"/>
      <c r="B94" s="10"/>
      <c r="C94" s="10"/>
      <c r="D94" s="10"/>
      <c r="G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20" customHeight="1" x14ac:dyDescent="0.2">
      <c r="A95" s="10"/>
      <c r="B95" s="10"/>
      <c r="C95" s="10"/>
      <c r="D95" s="10"/>
      <c r="G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ht="20" customHeight="1" x14ac:dyDescent="0.2">
      <c r="A96" s="10"/>
      <c r="B96" s="10"/>
      <c r="C96" s="10"/>
      <c r="D96" s="10"/>
      <c r="G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ht="20" customHeight="1" x14ac:dyDescent="0.2">
      <c r="A97" s="10"/>
      <c r="B97" s="10"/>
      <c r="C97" s="10"/>
      <c r="D97" s="10"/>
      <c r="G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ht="20" customHeight="1" x14ac:dyDescent="0.2">
      <c r="A98" s="10"/>
      <c r="B98" s="10"/>
      <c r="C98" s="10"/>
      <c r="D98" s="10"/>
      <c r="G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</sheetData>
  <mergeCells count="31">
    <mergeCell ref="L42:L43"/>
    <mergeCell ref="A61:W61"/>
    <mergeCell ref="K62:T62"/>
    <mergeCell ref="J36:O36"/>
    <mergeCell ref="S36:X36"/>
    <mergeCell ref="J37:O37"/>
    <mergeCell ref="S37:W37"/>
    <mergeCell ref="J38:O38"/>
    <mergeCell ref="S38:W38"/>
    <mergeCell ref="J35:O35"/>
    <mergeCell ref="S35:X35"/>
    <mergeCell ref="A22:W22"/>
    <mergeCell ref="A23:W23"/>
    <mergeCell ref="A24:W25"/>
    <mergeCell ref="A26:W26"/>
    <mergeCell ref="A27:W27"/>
    <mergeCell ref="C28:V28"/>
    <mergeCell ref="C29:V30"/>
    <mergeCell ref="A31:W31"/>
    <mergeCell ref="J32:O32"/>
    <mergeCell ref="S32:W32"/>
    <mergeCell ref="A33:W33"/>
    <mergeCell ref="H1:I1"/>
    <mergeCell ref="H2:I2"/>
    <mergeCell ref="V3:W3"/>
    <mergeCell ref="A4:D4"/>
    <mergeCell ref="A5:D5"/>
    <mergeCell ref="Q5:Q6"/>
    <mergeCell ref="T5:T6"/>
    <mergeCell ref="U5:U6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Microsoft Office User</cp:lastModifiedBy>
  <dcterms:created xsi:type="dcterms:W3CDTF">2019-11-07T16:49:51Z</dcterms:created>
  <dcterms:modified xsi:type="dcterms:W3CDTF">2019-12-07T22:42:08Z</dcterms:modified>
</cp:coreProperties>
</file>