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Capital Improvement\"/>
    </mc:Choice>
  </mc:AlternateContent>
  <xr:revisionPtr revIDLastSave="0" documentId="13_ncr:1_{AC08E321-86D8-4BA6-B584-4916CA11E754}" xr6:coauthVersionLast="44" xr6:coauthVersionMax="44" xr10:uidLastSave="{00000000-0000-0000-0000-000000000000}"/>
  <bookViews>
    <workbookView xWindow="-120" yWindow="-120" windowWidth="29040" windowHeight="15840" firstSheet="1" activeTab="5" xr2:uid="{9342B9E7-E6FE-413F-B511-BF8C7857CE4F}"/>
  </bookViews>
  <sheets>
    <sheet name="GF Pay Go" sheetId="1" r:id="rId1"/>
    <sheet name="GF Debt Funded Projects" sheetId="3" r:id="rId2"/>
    <sheet name="Exisitng GF Debt Projects" sheetId="7" r:id="rId3"/>
    <sheet name="Existing Debt Excluded" sheetId="6" r:id="rId4"/>
    <sheet name="Projects Funded by Other Source" sheetId="4" r:id="rId5"/>
    <sheet name="Funding Source Summary" sheetId="5" r:id="rId6"/>
    <sheet name="Sheet2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5" l="1"/>
  <c r="H9" i="5"/>
  <c r="H8" i="5"/>
  <c r="H7" i="5"/>
  <c r="H6" i="5"/>
  <c r="H4" i="5"/>
  <c r="H3" i="5"/>
  <c r="G8" i="5"/>
  <c r="F8" i="5"/>
  <c r="E8" i="5"/>
  <c r="D8" i="5"/>
  <c r="C8" i="5"/>
  <c r="H9" i="3" l="1"/>
  <c r="G6" i="7"/>
  <c r="G5" i="7"/>
  <c r="G4" i="6"/>
  <c r="F8" i="7"/>
  <c r="G5" i="5" s="1"/>
  <c r="E8" i="7"/>
  <c r="F5" i="5" s="1"/>
  <c r="D8" i="7"/>
  <c r="E5" i="5" s="1"/>
  <c r="C8" i="7"/>
  <c r="D5" i="5" s="1"/>
  <c r="B8" i="7"/>
  <c r="C5" i="5" s="1"/>
  <c r="H5" i="5" s="1"/>
  <c r="G7" i="7"/>
  <c r="G3" i="7"/>
  <c r="G3" i="6"/>
  <c r="F9" i="6"/>
  <c r="G6" i="5" s="1"/>
  <c r="E9" i="6"/>
  <c r="F6" i="5" s="1"/>
  <c r="D9" i="6"/>
  <c r="E6" i="5" s="1"/>
  <c r="C9" i="6"/>
  <c r="D6" i="5" s="1"/>
  <c r="B9" i="6"/>
  <c r="C6" i="5" s="1"/>
  <c r="G8" i="7" l="1"/>
  <c r="G9" i="6"/>
  <c r="H20" i="1" l="1"/>
  <c r="H10" i="3"/>
  <c r="H5" i="4" l="1"/>
  <c r="H4" i="4"/>
  <c r="H3" i="4"/>
  <c r="G7" i="4"/>
  <c r="G7" i="5" s="1"/>
  <c r="F7" i="4"/>
  <c r="E7" i="4"/>
  <c r="F7" i="5" s="1"/>
  <c r="D7" i="4"/>
  <c r="D7" i="5" s="1"/>
  <c r="C7" i="4"/>
  <c r="C7" i="5" s="1"/>
  <c r="H6" i="4"/>
  <c r="H4" i="3"/>
  <c r="H5" i="3"/>
  <c r="H6" i="3"/>
  <c r="H7" i="3"/>
  <c r="H8" i="3"/>
  <c r="H3" i="3"/>
  <c r="G11" i="3"/>
  <c r="G4" i="5" s="1"/>
  <c r="F11" i="3"/>
  <c r="F4" i="5" s="1"/>
  <c r="E11" i="3"/>
  <c r="E4" i="5" s="1"/>
  <c r="D11" i="3"/>
  <c r="D4" i="5" s="1"/>
  <c r="C11" i="3"/>
  <c r="C4" i="5" s="1"/>
  <c r="D22" i="1"/>
  <c r="D3" i="5" s="1"/>
  <c r="E22" i="1"/>
  <c r="E3" i="5" s="1"/>
  <c r="F22" i="1"/>
  <c r="F3" i="5" s="1"/>
  <c r="G22" i="1"/>
  <c r="G3" i="5" s="1"/>
  <c r="C22" i="1"/>
  <c r="C3" i="5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E10" i="5" l="1"/>
  <c r="G10" i="5"/>
  <c r="F10" i="5"/>
  <c r="D10" i="5"/>
  <c r="C10" i="5"/>
  <c r="E7" i="5"/>
  <c r="H7" i="4"/>
  <c r="H11" i="3"/>
  <c r="H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tc={75EBE212-C3BF-426C-9476-B2D3C505AD06}</author>
  </authors>
  <commentList>
    <comment ref="I8" authorId="0" shapeId="0" xr:uid="{75EBE212-C3BF-426C-9476-B2D3C505AD06}">
      <text>
        <t>[Threaded comment]
Your version of Excel allows you to read this threaded comment; however, any edits to it will get removed if the file is opened in a newer version of Excel. Learn more: https://go.microsoft.com/fwlink/?linkid=870924
Comment:
    FY26 59,900.22; FY27 58,377.34; FY28 56,854.45; FY29 55,331.56; FY30 53,808.67; FY 31 52,285.79</t>
      </text>
    </comment>
  </commentList>
</comments>
</file>

<file path=xl/sharedStrings.xml><?xml version="1.0" encoding="utf-8"?>
<sst xmlns="http://schemas.openxmlformats.org/spreadsheetml/2006/main" count="139" uniqueCount="77">
  <si>
    <t>Department</t>
  </si>
  <si>
    <t>Project Title</t>
  </si>
  <si>
    <t>FY2021</t>
  </si>
  <si>
    <t>FY2022</t>
  </si>
  <si>
    <t>FY2023</t>
  </si>
  <si>
    <t>FY2024</t>
  </si>
  <si>
    <t xml:space="preserve"> Total Funding </t>
  </si>
  <si>
    <t>Notes</t>
  </si>
  <si>
    <t>Building Maintenance</t>
  </si>
  <si>
    <t>PFD #2 Driveway &amp; Apron Ashpahlt</t>
  </si>
  <si>
    <t>Utility Truck Repairs</t>
  </si>
  <si>
    <t>Thomas Prince Parking Lot</t>
  </si>
  <si>
    <t>Building Maintenance Space</t>
  </si>
  <si>
    <t>Bagg Hall and Library Slate Roof Repairs</t>
  </si>
  <si>
    <t>Library Composite Roof Replacement</t>
  </si>
  <si>
    <t>Highway</t>
  </si>
  <si>
    <t>Replace 1989 10-wheel Mack dump truck</t>
  </si>
  <si>
    <t>Information Technology</t>
  </si>
  <si>
    <t>Replace computers</t>
  </si>
  <si>
    <t>Library</t>
  </si>
  <si>
    <t>Design and construction for Clock Tower</t>
  </si>
  <si>
    <t>Partial replacement of heating system</t>
  </si>
  <si>
    <t>Council on Aging</t>
  </si>
  <si>
    <t>Upgrade to Senior Center Furnishings</t>
  </si>
  <si>
    <t>Police Department</t>
  </si>
  <si>
    <t>Replace portable radios</t>
  </si>
  <si>
    <t>Firearm Replacement</t>
  </si>
  <si>
    <t>Replace mobile data terminals (MDT)</t>
  </si>
  <si>
    <t>Recreation</t>
  </si>
  <si>
    <t>Repairs to Sawyer Park</t>
  </si>
  <si>
    <t>Repairs to Fields and Field House</t>
  </si>
  <si>
    <t>Road projects (GF portion only)</t>
  </si>
  <si>
    <t>FY 2025</t>
  </si>
  <si>
    <t>Road Advisory Committee</t>
  </si>
  <si>
    <t xml:space="preserve">Sub-Total </t>
  </si>
  <si>
    <t>General Fund Pay Go Projects</t>
  </si>
  <si>
    <t>Sub-Total GF Pay Go</t>
  </si>
  <si>
    <t>Replace 2000 front end loader</t>
  </si>
  <si>
    <t>Replace Backhoe</t>
  </si>
  <si>
    <t>Police</t>
  </si>
  <si>
    <t>Replace 2009 Chief Cruiser</t>
  </si>
  <si>
    <t>Replace 2015 Cruiser</t>
  </si>
  <si>
    <t>Repairs to the historical clock tower at Library</t>
  </si>
  <si>
    <t>General Fund Debt Projects</t>
  </si>
  <si>
    <t>7 year lease with 2 additional payments</t>
  </si>
  <si>
    <t>Replace bulletproof vests</t>
  </si>
  <si>
    <t xml:space="preserve">Fed and State grants (50% each) </t>
  </si>
  <si>
    <t>Projects Funded by Other Sources</t>
  </si>
  <si>
    <t>Road projects (Chp 90 portion)</t>
  </si>
  <si>
    <t>Bridge replacement (placeholder)</t>
  </si>
  <si>
    <t>Municipal Small Bridge Program - $500,000 max per year</t>
  </si>
  <si>
    <t>Town Funds: 1,858,474 Chp 90: 1,705,000</t>
  </si>
  <si>
    <t>Sub-Total Debt</t>
  </si>
  <si>
    <t>Funding Source Summary</t>
  </si>
  <si>
    <t>Source</t>
  </si>
  <si>
    <t>General Fund PayGo</t>
  </si>
  <si>
    <t>General Fund Debt</t>
  </si>
  <si>
    <t>Funding From Other Sources</t>
  </si>
  <si>
    <t>Operational Budget</t>
  </si>
  <si>
    <t>Both parking areas and entrances</t>
  </si>
  <si>
    <t>Grand Total</t>
  </si>
  <si>
    <t>Broadband Make Ready</t>
  </si>
  <si>
    <t>Fire Truck</t>
  </si>
  <si>
    <t>Green Repair Thomas Prince</t>
  </si>
  <si>
    <t>Police Department Generator</t>
  </si>
  <si>
    <t>Existing Debt Excluded</t>
  </si>
  <si>
    <t>Replace Salt Barn</t>
  </si>
  <si>
    <t>Bagg Hall Stabilization</t>
  </si>
  <si>
    <t>PFAS Remediation</t>
  </si>
  <si>
    <t>Public Safety Facility</t>
  </si>
  <si>
    <t>Capital Request Subtotal</t>
  </si>
  <si>
    <t>General Debt</t>
  </si>
  <si>
    <t>FY26 10,914.30</t>
  </si>
  <si>
    <t>BASED ON 10 YEAR LOAN MATURITY FY31 TOTAL FUNDED AMOUNT 507,629</t>
  </si>
  <si>
    <t>FY26 18,360; FY 27 17,680 TOTAL FUNDED AMOUNT 85,000</t>
  </si>
  <si>
    <t>Existing GF Debt Projects</t>
  </si>
  <si>
    <t>Police Cruiser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</si>
</sst>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/>
    </xf>
    <xf numFmtId="44" fontId="0" fillId="0" borderId="1" xfId="0" applyNumberFormat="1" applyBorder="1" applyAlignment="1">
      <alignment vertical="center"/>
    </xf>
    <xf numFmtId="44" fontId="0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44" fontId="2" fillId="0" borderId="4" xfId="0" applyNumberFormat="1" applyFont="1" applyBorder="1" applyAlignment="1">
      <alignment horizontal="right" vertical="center"/>
    </xf>
    <xf numFmtId="44" fontId="0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4" fontId="1" fillId="0" borderId="3" xfId="0" applyNumberFormat="1" applyFont="1" applyBorder="1"/>
    <xf numFmtId="44" fontId="0" fillId="0" borderId="1" xfId="0" applyNumberFormat="1" applyFont="1" applyBorder="1"/>
    <xf numFmtId="44" fontId="1" fillId="0" borderId="1" xfId="0" applyNumberFormat="1" applyFont="1" applyBorder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44" fontId="0" fillId="0" borderId="4" xfId="0" applyNumberForma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4" fontId="2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lissa Hawthorne" id="{6ACE897F-7FFA-470B-BD41-7550B76CEF5C}" userId="S::asst.tc@town.princeton.ma.us::b21261df-313c-4f16-b09a-3bff305a53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0-05-13T14:10:28.96" personId="{6ACE897F-7FFA-470B-BD41-7550B76CEF5C}" id="{75EBE212-C3BF-426C-9476-B2D3C505AD06}">
    <text>FY26 59,900.22; FY27 58,377.34; FY28 56,854.45; FY29 55,331.56; FY30 53,808.67; FY 31 52,285.79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CD84-536C-4F85-96ED-31CC9B2F0507}">
  <sheetPr>
    <pageSetUpPr fitToPage="1"/>
  </sheetPr>
  <dimension ref="A1:I22"/>
  <sheetViews>
    <sheetView zoomScaleNormal="100" workbookViewId="0">
      <selection activeCell="F21" sqref="F21"/>
    </sheetView>
  </sheetViews>
  <sheetFormatPr defaultRowHeight="15" x14ac:dyDescent="0.25"/>
  <cols>
    <col min="1" max="1" width="17.5703125" customWidth="1"/>
    <col min="2" max="2" width="36.85546875" bestFit="1" customWidth="1"/>
    <col min="3" max="6" width="12.5703125" bestFit="1" customWidth="1"/>
    <col min="7" max="7" width="11.5703125" bestFit="1" customWidth="1"/>
    <col min="8" max="8" width="14.28515625" bestFit="1" customWidth="1"/>
    <col min="9" max="9" width="33" customWidth="1"/>
  </cols>
  <sheetData>
    <row r="1" spans="1:9" ht="30" customHeight="1" x14ac:dyDescent="0.25">
      <c r="A1" s="31" t="s">
        <v>35</v>
      </c>
      <c r="B1" s="31"/>
      <c r="C1" s="31"/>
      <c r="D1" s="31"/>
      <c r="E1" s="31"/>
      <c r="F1" s="31"/>
      <c r="G1" s="31"/>
      <c r="H1" s="31"/>
      <c r="I1" s="31"/>
    </row>
    <row r="2" spans="1:9" ht="20.100000000000001" customHeight="1" x14ac:dyDescent="0.25">
      <c r="A2" s="1" t="s">
        <v>0</v>
      </c>
      <c r="B2" s="1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32</v>
      </c>
      <c r="H2" s="2" t="s">
        <v>6</v>
      </c>
      <c r="I2" s="1" t="s">
        <v>7</v>
      </c>
    </row>
    <row r="3" spans="1:9" ht="24.95" customHeight="1" x14ac:dyDescent="0.25">
      <c r="A3" s="3" t="s">
        <v>8</v>
      </c>
      <c r="B3" s="4" t="s">
        <v>9</v>
      </c>
      <c r="C3" s="10"/>
      <c r="D3" s="8">
        <v>60000</v>
      </c>
      <c r="E3" s="10"/>
      <c r="F3" s="10"/>
      <c r="G3" s="10"/>
      <c r="H3" s="8">
        <f t="shared" ref="H3:H19" si="0">C3+D3+E3+F3+G3</f>
        <v>60000</v>
      </c>
      <c r="I3" s="4"/>
    </row>
    <row r="4" spans="1:9" ht="24.95" customHeight="1" x14ac:dyDescent="0.25">
      <c r="A4" s="3" t="s">
        <v>8</v>
      </c>
      <c r="B4" s="4" t="s">
        <v>10</v>
      </c>
      <c r="C4" s="7"/>
      <c r="D4" s="8">
        <v>7500</v>
      </c>
      <c r="E4" s="8"/>
      <c r="F4" s="7"/>
      <c r="G4" s="7"/>
      <c r="H4" s="8">
        <f t="shared" si="0"/>
        <v>7500</v>
      </c>
      <c r="I4" s="4"/>
    </row>
    <row r="5" spans="1:9" ht="24.95" customHeight="1" x14ac:dyDescent="0.25">
      <c r="A5" s="3" t="s">
        <v>8</v>
      </c>
      <c r="B5" s="4" t="s">
        <v>11</v>
      </c>
      <c r="C5" s="8">
        <v>70926</v>
      </c>
      <c r="D5" s="10"/>
      <c r="E5" s="10"/>
      <c r="F5" s="10"/>
      <c r="G5" s="10"/>
      <c r="H5" s="8">
        <f t="shared" si="0"/>
        <v>70926</v>
      </c>
      <c r="I5" s="4" t="s">
        <v>59</v>
      </c>
    </row>
    <row r="6" spans="1:9" ht="24.95" customHeight="1" x14ac:dyDescent="0.25">
      <c r="A6" s="3" t="s">
        <v>8</v>
      </c>
      <c r="B6" s="4" t="s">
        <v>12</v>
      </c>
      <c r="C6" s="10"/>
      <c r="D6" s="10"/>
      <c r="E6" s="10"/>
      <c r="F6" s="7">
        <v>25000</v>
      </c>
      <c r="G6" s="7"/>
      <c r="H6" s="8">
        <f t="shared" si="0"/>
        <v>25000</v>
      </c>
      <c r="I6" s="4"/>
    </row>
    <row r="7" spans="1:9" ht="24.95" customHeight="1" x14ac:dyDescent="0.25">
      <c r="A7" s="3" t="s">
        <v>8</v>
      </c>
      <c r="B7" s="4" t="s">
        <v>13</v>
      </c>
      <c r="C7" s="7"/>
      <c r="D7" s="7"/>
      <c r="E7" s="7"/>
      <c r="F7" s="8">
        <v>7500</v>
      </c>
      <c r="G7" s="8"/>
      <c r="H7" s="8">
        <f t="shared" si="0"/>
        <v>7500</v>
      </c>
      <c r="I7" s="4"/>
    </row>
    <row r="8" spans="1:9" ht="24.95" customHeight="1" x14ac:dyDescent="0.25">
      <c r="A8" s="3" t="s">
        <v>8</v>
      </c>
      <c r="B8" s="4" t="s">
        <v>14</v>
      </c>
      <c r="C8" s="10"/>
      <c r="D8" s="10"/>
      <c r="E8" s="7">
        <v>35000</v>
      </c>
      <c r="F8" s="10"/>
      <c r="G8" s="10"/>
      <c r="H8" s="8">
        <f t="shared" si="0"/>
        <v>35000</v>
      </c>
      <c r="I8" s="4"/>
    </row>
    <row r="9" spans="1:9" ht="24.95" customHeight="1" x14ac:dyDescent="0.25">
      <c r="A9" s="4" t="s">
        <v>15</v>
      </c>
      <c r="B9" s="4" t="s">
        <v>16</v>
      </c>
      <c r="C9" s="10"/>
      <c r="D9" s="10"/>
      <c r="E9" s="10"/>
      <c r="F9" s="8">
        <v>90041</v>
      </c>
      <c r="G9" s="8"/>
      <c r="H9" s="8">
        <f t="shared" si="0"/>
        <v>90041</v>
      </c>
      <c r="I9" s="4"/>
    </row>
    <row r="10" spans="1:9" ht="24.95" customHeight="1" x14ac:dyDescent="0.25">
      <c r="A10" s="3" t="s">
        <v>17</v>
      </c>
      <c r="B10" s="4" t="s">
        <v>18</v>
      </c>
      <c r="C10" s="8"/>
      <c r="D10" s="8">
        <v>3200</v>
      </c>
      <c r="E10" s="10"/>
      <c r="F10" s="10"/>
      <c r="G10" s="10"/>
      <c r="H10" s="8">
        <f t="shared" si="0"/>
        <v>3200</v>
      </c>
      <c r="I10" s="4"/>
    </row>
    <row r="11" spans="1:9" ht="24.95" customHeight="1" x14ac:dyDescent="0.25">
      <c r="A11" s="4" t="s">
        <v>19</v>
      </c>
      <c r="B11" s="4" t="s">
        <v>20</v>
      </c>
      <c r="C11" s="8">
        <v>50000</v>
      </c>
      <c r="D11" s="10"/>
      <c r="E11" s="10"/>
      <c r="F11" s="10"/>
      <c r="G11" s="10"/>
      <c r="H11" s="8">
        <f t="shared" si="0"/>
        <v>50000</v>
      </c>
      <c r="I11" s="4"/>
    </row>
    <row r="12" spans="1:9" ht="24.95" customHeight="1" x14ac:dyDescent="0.25">
      <c r="A12" s="4" t="s">
        <v>19</v>
      </c>
      <c r="B12" s="4" t="s">
        <v>21</v>
      </c>
      <c r="C12" s="10"/>
      <c r="D12" s="10"/>
      <c r="E12" s="8">
        <v>31200</v>
      </c>
      <c r="F12" s="10"/>
      <c r="G12" s="10"/>
      <c r="H12" s="8">
        <f t="shared" si="0"/>
        <v>31200</v>
      </c>
      <c r="I12" s="4"/>
    </row>
    <row r="13" spans="1:9" ht="24.95" customHeight="1" x14ac:dyDescent="0.25">
      <c r="A13" s="4" t="s">
        <v>22</v>
      </c>
      <c r="B13" s="4" t="s">
        <v>23</v>
      </c>
      <c r="C13" s="8"/>
      <c r="D13" s="8">
        <v>1450</v>
      </c>
      <c r="E13" s="7"/>
      <c r="F13" s="7"/>
      <c r="G13" s="7"/>
      <c r="H13" s="8">
        <f t="shared" si="0"/>
        <v>1450</v>
      </c>
      <c r="I13" s="4"/>
    </row>
    <row r="14" spans="1:9" ht="24.95" customHeight="1" x14ac:dyDescent="0.25">
      <c r="A14" s="4" t="s">
        <v>24</v>
      </c>
      <c r="B14" s="4" t="s">
        <v>25</v>
      </c>
      <c r="C14" s="10"/>
      <c r="D14" s="8">
        <v>10400</v>
      </c>
      <c r="E14" s="10"/>
      <c r="F14" s="8">
        <v>10600</v>
      </c>
      <c r="G14" s="8"/>
      <c r="H14" s="8">
        <f t="shared" si="0"/>
        <v>21000</v>
      </c>
      <c r="I14" s="4"/>
    </row>
    <row r="15" spans="1:9" ht="24.95" customHeight="1" x14ac:dyDescent="0.25">
      <c r="A15" s="4" t="s">
        <v>24</v>
      </c>
      <c r="B15" s="4" t="s">
        <v>64</v>
      </c>
      <c r="C15" s="10">
        <v>18000</v>
      </c>
      <c r="D15" s="10"/>
      <c r="E15" s="10"/>
      <c r="F15" s="10"/>
      <c r="G15" s="10"/>
      <c r="H15" s="8">
        <f t="shared" si="0"/>
        <v>18000</v>
      </c>
      <c r="I15" s="4"/>
    </row>
    <row r="16" spans="1:9" ht="24.95" customHeight="1" x14ac:dyDescent="0.25">
      <c r="A16" s="4" t="s">
        <v>24</v>
      </c>
      <c r="B16" s="4" t="s">
        <v>26</v>
      </c>
      <c r="C16" s="10"/>
      <c r="D16" s="10"/>
      <c r="E16" s="10"/>
      <c r="F16" s="8">
        <v>10000</v>
      </c>
      <c r="G16" s="8"/>
      <c r="H16" s="8">
        <f t="shared" si="0"/>
        <v>10000</v>
      </c>
      <c r="I16" s="4"/>
    </row>
    <row r="17" spans="1:9" ht="24.95" customHeight="1" x14ac:dyDescent="0.25">
      <c r="A17" s="4" t="s">
        <v>24</v>
      </c>
      <c r="B17" s="4" t="s">
        <v>27</v>
      </c>
      <c r="C17" s="10"/>
      <c r="D17" s="8">
        <v>16000</v>
      </c>
      <c r="E17" s="8">
        <v>16000</v>
      </c>
      <c r="F17" s="10"/>
      <c r="G17" s="10"/>
      <c r="H17" s="8">
        <f t="shared" si="0"/>
        <v>32000</v>
      </c>
      <c r="I17" s="4"/>
    </row>
    <row r="18" spans="1:9" ht="24.95" customHeight="1" x14ac:dyDescent="0.25">
      <c r="A18" s="4" t="s">
        <v>28</v>
      </c>
      <c r="B18" s="4" t="s">
        <v>29</v>
      </c>
      <c r="C18" s="10"/>
      <c r="D18" s="7">
        <v>95000</v>
      </c>
      <c r="E18" s="10"/>
      <c r="F18" s="10"/>
      <c r="G18" s="10"/>
      <c r="H18" s="8">
        <f t="shared" si="0"/>
        <v>95000</v>
      </c>
      <c r="I18" s="4"/>
    </row>
    <row r="19" spans="1:9" ht="24.95" customHeight="1" x14ac:dyDescent="0.25">
      <c r="A19" s="4" t="s">
        <v>28</v>
      </c>
      <c r="B19" s="4" t="s">
        <v>30</v>
      </c>
      <c r="C19" s="10"/>
      <c r="D19" s="8">
        <v>25000</v>
      </c>
      <c r="E19" s="10"/>
      <c r="F19" s="10"/>
      <c r="G19" s="10"/>
      <c r="H19" s="8">
        <f t="shared" si="0"/>
        <v>25000</v>
      </c>
      <c r="I19" s="5"/>
    </row>
    <row r="20" spans="1:9" ht="24.95" customHeight="1" x14ac:dyDescent="0.25">
      <c r="A20" s="3" t="s">
        <v>33</v>
      </c>
      <c r="B20" s="4" t="s">
        <v>31</v>
      </c>
      <c r="C20" s="8">
        <v>0</v>
      </c>
      <c r="D20" s="8">
        <v>79000</v>
      </c>
      <c r="E20" s="8">
        <v>91200</v>
      </c>
      <c r="F20" s="8">
        <v>90080</v>
      </c>
      <c r="G20" s="8">
        <v>88960</v>
      </c>
      <c r="H20" s="8">
        <f t="shared" ref="H20" si="1">C20+D20+E20+F20+G20</f>
        <v>349240</v>
      </c>
      <c r="I20" s="3"/>
    </row>
    <row r="21" spans="1:9" ht="24.95" customHeight="1" x14ac:dyDescent="0.25">
      <c r="A21" s="3"/>
      <c r="B21" s="4"/>
      <c r="C21" s="8"/>
      <c r="D21" s="8"/>
      <c r="E21" s="8"/>
      <c r="F21" s="8"/>
      <c r="G21" s="8"/>
      <c r="H21" s="8"/>
      <c r="I21" s="3"/>
    </row>
    <row r="22" spans="1:9" ht="24.95" customHeight="1" x14ac:dyDescent="0.25">
      <c r="B22" s="21" t="s">
        <v>36</v>
      </c>
      <c r="C22" s="22">
        <f t="shared" ref="C22:H22" si="2">SUM(C3:C21)</f>
        <v>138926</v>
      </c>
      <c r="D22" s="22">
        <f t="shared" si="2"/>
        <v>297550</v>
      </c>
      <c r="E22" s="22">
        <f t="shared" si="2"/>
        <v>173400</v>
      </c>
      <c r="F22" s="22">
        <f t="shared" si="2"/>
        <v>233221</v>
      </c>
      <c r="G22" s="22">
        <f t="shared" si="2"/>
        <v>88960</v>
      </c>
      <c r="H22" s="22">
        <f t="shared" si="2"/>
        <v>932057</v>
      </c>
    </row>
  </sheetData>
  <mergeCells count="1">
    <mergeCell ref="A1:I1"/>
  </mergeCells>
  <printOptions horizontalCentered="1"/>
  <pageMargins left="0.25" right="0.25" top="0.75" bottom="0.75" header="0.3" footer="0.3"/>
  <pageSetup scale="82" orientation="landscape" r:id="rId1"/>
  <headerFooter>
    <oddHeader>&amp;C&amp;"-,Bold"FY2021-2025 Complete Project Listing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CDB16-8AB8-44DF-8045-3CE4995474EB}">
  <sheetPr>
    <pageSetUpPr fitToPage="1"/>
  </sheetPr>
  <dimension ref="A1:I11"/>
  <sheetViews>
    <sheetView topLeftCell="B1" zoomScaleNormal="100" workbookViewId="0">
      <selection activeCell="C9" sqref="C9"/>
    </sheetView>
  </sheetViews>
  <sheetFormatPr defaultRowHeight="15" x14ac:dyDescent="0.25"/>
  <cols>
    <col min="1" max="1" width="18.5703125" bestFit="1" customWidth="1"/>
    <col min="2" max="2" width="38.42578125" bestFit="1" customWidth="1"/>
    <col min="3" max="3" width="12.5703125" bestFit="1" customWidth="1"/>
    <col min="4" max="5" width="14.28515625" bestFit="1" customWidth="1"/>
    <col min="6" max="7" width="12.5703125" bestFit="1" customWidth="1"/>
    <col min="8" max="8" width="14.28515625" bestFit="1" customWidth="1"/>
    <col min="9" max="9" width="33" customWidth="1"/>
  </cols>
  <sheetData>
    <row r="1" spans="1:9" ht="30" customHeight="1" x14ac:dyDescent="0.25">
      <c r="A1" s="32" t="s">
        <v>43</v>
      </c>
      <c r="B1" s="32"/>
      <c r="C1" s="32"/>
      <c r="D1" s="32"/>
      <c r="E1" s="32"/>
      <c r="F1" s="32"/>
      <c r="G1" s="32"/>
      <c r="H1" s="32"/>
      <c r="I1" s="32"/>
    </row>
    <row r="2" spans="1:9" ht="20.100000000000001" customHeight="1" x14ac:dyDescent="0.25">
      <c r="A2" s="1" t="s">
        <v>0</v>
      </c>
      <c r="B2" s="1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32</v>
      </c>
      <c r="H2" s="2" t="s">
        <v>6</v>
      </c>
      <c r="I2" s="1" t="s">
        <v>7</v>
      </c>
    </row>
    <row r="3" spans="1:9" ht="24.95" customHeight="1" x14ac:dyDescent="0.25">
      <c r="A3" s="4" t="s">
        <v>15</v>
      </c>
      <c r="B3" s="4" t="s">
        <v>37</v>
      </c>
      <c r="C3" s="7">
        <v>30778.880000000001</v>
      </c>
      <c r="D3" s="8">
        <v>30778.880000000001</v>
      </c>
      <c r="E3" s="8">
        <v>30778.880000000001</v>
      </c>
      <c r="F3" s="7">
        <v>30778.880000000001</v>
      </c>
      <c r="G3" s="9">
        <v>30778.880000000001</v>
      </c>
      <c r="H3" s="8">
        <f>C3+D3+E3+F3+G3</f>
        <v>153894.39999999999</v>
      </c>
      <c r="I3" s="4" t="s">
        <v>44</v>
      </c>
    </row>
    <row r="4" spans="1:9" ht="24.95" customHeight="1" x14ac:dyDescent="0.25">
      <c r="A4" s="4" t="s">
        <v>15</v>
      </c>
      <c r="B4" s="4" t="s">
        <v>66</v>
      </c>
      <c r="C4" s="8">
        <v>26513.38</v>
      </c>
      <c r="D4" s="8">
        <v>26513.38</v>
      </c>
      <c r="E4" s="8">
        <v>26513.38</v>
      </c>
      <c r="F4" s="8">
        <v>26513.38</v>
      </c>
      <c r="G4" s="8">
        <v>26513.38</v>
      </c>
      <c r="H4" s="8">
        <f t="shared" ref="H4:H10" si="0">C4+D4+E4+F4+G4</f>
        <v>132566.9</v>
      </c>
      <c r="I4" s="4"/>
    </row>
    <row r="5" spans="1:9" ht="24.95" customHeight="1" x14ac:dyDescent="0.25">
      <c r="A5" s="4" t="s">
        <v>15</v>
      </c>
      <c r="B5" s="4" t="s">
        <v>38</v>
      </c>
      <c r="C5" s="8"/>
      <c r="D5" s="8"/>
      <c r="E5" s="8">
        <v>20400</v>
      </c>
      <c r="F5" s="8">
        <v>19720</v>
      </c>
      <c r="G5" s="8">
        <v>19040</v>
      </c>
      <c r="H5" s="8">
        <f t="shared" si="0"/>
        <v>59160</v>
      </c>
      <c r="I5" s="3" t="s">
        <v>74</v>
      </c>
    </row>
    <row r="6" spans="1:9" ht="24.95" customHeight="1" x14ac:dyDescent="0.25">
      <c r="A6" s="4" t="s">
        <v>39</v>
      </c>
      <c r="B6" s="4" t="s">
        <v>40</v>
      </c>
      <c r="C6" s="8"/>
      <c r="D6" s="8">
        <v>10914.3</v>
      </c>
      <c r="E6" s="8">
        <v>10914.3</v>
      </c>
      <c r="F6" s="8">
        <v>10914.3</v>
      </c>
      <c r="G6" s="8">
        <v>10914.3</v>
      </c>
      <c r="H6" s="8">
        <f t="shared" si="0"/>
        <v>43657.2</v>
      </c>
      <c r="I6" s="4" t="s">
        <v>72</v>
      </c>
    </row>
    <row r="7" spans="1:9" ht="24.95" customHeight="1" x14ac:dyDescent="0.25">
      <c r="A7" s="4" t="s">
        <v>39</v>
      </c>
      <c r="B7" s="4" t="s">
        <v>41</v>
      </c>
      <c r="C7" s="8">
        <v>22335</v>
      </c>
      <c r="D7" s="8">
        <v>22335</v>
      </c>
      <c r="E7" s="8">
        <v>22335</v>
      </c>
      <c r="F7" s="8"/>
      <c r="G7" s="8"/>
      <c r="H7" s="8">
        <f t="shared" si="0"/>
        <v>67005</v>
      </c>
      <c r="I7" s="4"/>
    </row>
    <row r="8" spans="1:9" ht="24.95" customHeight="1" x14ac:dyDescent="0.25">
      <c r="A8" s="4" t="s">
        <v>19</v>
      </c>
      <c r="B8" s="4" t="s">
        <v>42</v>
      </c>
      <c r="C8" s="9"/>
      <c r="D8" s="8">
        <v>65991.77</v>
      </c>
      <c r="E8" s="9">
        <v>64468.88</v>
      </c>
      <c r="F8" s="9">
        <v>62946</v>
      </c>
      <c r="G8" s="9">
        <v>61423.11</v>
      </c>
      <c r="H8" s="8">
        <f t="shared" si="0"/>
        <v>254829.76</v>
      </c>
      <c r="I8" s="3" t="s">
        <v>73</v>
      </c>
    </row>
    <row r="9" spans="1:9" ht="24.95" customHeight="1" x14ac:dyDescent="0.25">
      <c r="A9" s="4"/>
      <c r="B9" s="4" t="s">
        <v>69</v>
      </c>
      <c r="C9" s="9"/>
      <c r="D9" s="8">
        <v>714270</v>
      </c>
      <c r="E9" s="9">
        <v>714270</v>
      </c>
      <c r="F9" s="9">
        <v>714270</v>
      </c>
      <c r="G9" s="9">
        <v>714270</v>
      </c>
      <c r="H9" s="8">
        <f t="shared" si="0"/>
        <v>2857080</v>
      </c>
      <c r="I9" s="4"/>
    </row>
    <row r="10" spans="1:9" ht="24.95" customHeight="1" x14ac:dyDescent="0.25">
      <c r="A10" s="3"/>
      <c r="B10" s="4"/>
      <c r="C10" s="10"/>
      <c r="D10" s="10"/>
      <c r="E10" s="7"/>
      <c r="F10" s="10"/>
      <c r="G10" s="10"/>
      <c r="H10" s="8">
        <f t="shared" si="0"/>
        <v>0</v>
      </c>
      <c r="I10" s="4"/>
    </row>
    <row r="11" spans="1:9" ht="24.95" customHeight="1" x14ac:dyDescent="0.25">
      <c r="B11" s="21" t="s">
        <v>52</v>
      </c>
      <c r="C11" s="24">
        <f t="shared" ref="C11:H11" si="1">SUM(C3:C10)</f>
        <v>79627.260000000009</v>
      </c>
      <c r="D11" s="24">
        <f t="shared" si="1"/>
        <v>870803.33000000007</v>
      </c>
      <c r="E11" s="24">
        <f t="shared" si="1"/>
        <v>889680.44</v>
      </c>
      <c r="F11" s="24">
        <f t="shared" si="1"/>
        <v>865142.56</v>
      </c>
      <c r="G11" s="24">
        <f t="shared" si="1"/>
        <v>862939.67</v>
      </c>
      <c r="H11" s="24">
        <f t="shared" si="1"/>
        <v>3568193.26</v>
      </c>
    </row>
  </sheetData>
  <mergeCells count="1">
    <mergeCell ref="A1:I1"/>
  </mergeCells>
  <pageMargins left="0.25" right="0.25" top="0.75" bottom="0.75" header="0.3" footer="0.3"/>
  <pageSetup scale="82" orientation="landscape" r:id="rId1"/>
  <headerFooter>
    <oddHeader>&amp;L&amp;"-,Bold"FY2021-2025 Complete Project Listing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3C46-4B5E-41B5-8DFE-3D8A9D342FEE}">
  <sheetPr>
    <pageSetUpPr fitToPage="1"/>
  </sheetPr>
  <dimension ref="A1:H8"/>
  <sheetViews>
    <sheetView zoomScaleNormal="100" workbookViewId="0">
      <selection activeCell="B8" sqref="B8"/>
    </sheetView>
  </sheetViews>
  <sheetFormatPr defaultRowHeight="15" x14ac:dyDescent="0.25"/>
  <cols>
    <col min="1" max="1" width="38.42578125" bestFit="1" customWidth="1"/>
    <col min="2" max="6" width="12.5703125" bestFit="1" customWidth="1"/>
    <col min="7" max="7" width="14.28515625" bestFit="1" customWidth="1"/>
    <col min="8" max="8" width="33" customWidth="1"/>
  </cols>
  <sheetData>
    <row r="1" spans="1:8" ht="30" customHeight="1" x14ac:dyDescent="0.25">
      <c r="A1" s="32" t="s">
        <v>75</v>
      </c>
      <c r="B1" s="32"/>
      <c r="C1" s="32"/>
      <c r="D1" s="32"/>
      <c r="E1" s="32"/>
      <c r="F1" s="32"/>
      <c r="G1" s="32"/>
      <c r="H1" s="32"/>
    </row>
    <row r="2" spans="1:8" ht="20.100000000000001" customHeight="1" x14ac:dyDescent="0.25">
      <c r="A2" s="1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32</v>
      </c>
      <c r="G2" s="2" t="s">
        <v>6</v>
      </c>
      <c r="H2" s="1" t="s">
        <v>7</v>
      </c>
    </row>
    <row r="3" spans="1:8" ht="24.95" customHeight="1" x14ac:dyDescent="0.25">
      <c r="A3" s="29" t="s">
        <v>62</v>
      </c>
      <c r="B3" s="30">
        <v>130500</v>
      </c>
      <c r="C3" s="30">
        <v>126300</v>
      </c>
      <c r="D3" s="30">
        <v>122100</v>
      </c>
      <c r="E3" s="30"/>
      <c r="F3" s="30"/>
      <c r="G3" s="30">
        <f t="shared" ref="G3:G7" si="0">B3+C3+D3+E3+F3</f>
        <v>378900</v>
      </c>
      <c r="H3" s="4"/>
    </row>
    <row r="4" spans="1:8" ht="24.95" customHeight="1" x14ac:dyDescent="0.25">
      <c r="A4" s="29" t="s">
        <v>71</v>
      </c>
      <c r="B4" s="30">
        <v>25000</v>
      </c>
      <c r="C4" s="30">
        <v>25000</v>
      </c>
      <c r="D4" s="30">
        <v>25000</v>
      </c>
      <c r="E4" s="30">
        <v>25000</v>
      </c>
      <c r="F4" s="30">
        <v>25000</v>
      </c>
      <c r="G4" s="30"/>
      <c r="H4" s="4"/>
    </row>
    <row r="5" spans="1:8" ht="24.95" customHeight="1" x14ac:dyDescent="0.25">
      <c r="A5" s="4" t="s">
        <v>67</v>
      </c>
      <c r="B5" s="9">
        <v>24000</v>
      </c>
      <c r="C5" s="8">
        <v>144000</v>
      </c>
      <c r="D5" s="9">
        <v>141600</v>
      </c>
      <c r="E5" s="9">
        <v>139200</v>
      </c>
      <c r="F5" s="9">
        <v>136800</v>
      </c>
      <c r="G5" s="30">
        <f t="shared" si="0"/>
        <v>585600</v>
      </c>
      <c r="H5" s="4"/>
    </row>
    <row r="6" spans="1:8" ht="24.95" customHeight="1" x14ac:dyDescent="0.25">
      <c r="A6" s="4" t="s">
        <v>68</v>
      </c>
      <c r="B6" s="8">
        <v>15000</v>
      </c>
      <c r="C6" s="8">
        <v>30000</v>
      </c>
      <c r="D6" s="7">
        <v>62500</v>
      </c>
      <c r="E6" s="7">
        <v>232500</v>
      </c>
      <c r="F6" s="8">
        <v>240000</v>
      </c>
      <c r="G6" s="30">
        <f t="shared" si="0"/>
        <v>580000</v>
      </c>
      <c r="H6" s="4"/>
    </row>
    <row r="7" spans="1:8" ht="24.95" customHeight="1" x14ac:dyDescent="0.25">
      <c r="A7" s="4" t="s">
        <v>76</v>
      </c>
      <c r="B7" s="10">
        <v>17000</v>
      </c>
      <c r="C7" s="10"/>
      <c r="D7" s="7"/>
      <c r="E7" s="10"/>
      <c r="F7" s="10"/>
      <c r="G7" s="8">
        <f t="shared" si="0"/>
        <v>17000</v>
      </c>
      <c r="H7" s="4"/>
    </row>
    <row r="8" spans="1:8" ht="24.95" customHeight="1" x14ac:dyDescent="0.25">
      <c r="A8" s="21" t="s">
        <v>52</v>
      </c>
      <c r="B8" s="24">
        <f t="shared" ref="B8:G8" si="1">SUM(B3:B7)</f>
        <v>211500</v>
      </c>
      <c r="C8" s="24">
        <f t="shared" si="1"/>
        <v>325300</v>
      </c>
      <c r="D8" s="24">
        <f t="shared" si="1"/>
        <v>351200</v>
      </c>
      <c r="E8" s="24">
        <f t="shared" si="1"/>
        <v>396700</v>
      </c>
      <c r="F8" s="24">
        <f t="shared" si="1"/>
        <v>401800</v>
      </c>
      <c r="G8" s="24">
        <f t="shared" si="1"/>
        <v>1561500</v>
      </c>
    </row>
  </sheetData>
  <mergeCells count="1">
    <mergeCell ref="A1:H1"/>
  </mergeCells>
  <pageMargins left="0.25" right="0.25" top="0.75" bottom="0.75" header="0.3" footer="0.3"/>
  <pageSetup scale="82" orientation="landscape" r:id="rId1"/>
  <headerFooter>
    <oddHeader>&amp;L&amp;"-,Bold"FY2021-2025 Complete Project Listing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391B-A855-4438-814C-B43F34329B9E}">
  <sheetPr>
    <pageSetUpPr fitToPage="1"/>
  </sheetPr>
  <dimension ref="A1:H9"/>
  <sheetViews>
    <sheetView zoomScaleNormal="100" workbookViewId="0">
      <selection sqref="A1:H1"/>
    </sheetView>
  </sheetViews>
  <sheetFormatPr defaultRowHeight="15" x14ac:dyDescent="0.25"/>
  <cols>
    <col min="1" max="1" width="38.42578125" bestFit="1" customWidth="1"/>
    <col min="2" max="2" width="12.5703125" bestFit="1" customWidth="1"/>
    <col min="3" max="4" width="12.7109375" bestFit="1" customWidth="1"/>
    <col min="5" max="6" width="12.5703125" bestFit="1" customWidth="1"/>
    <col min="7" max="7" width="14.28515625" bestFit="1" customWidth="1"/>
    <col min="8" max="8" width="33" customWidth="1"/>
  </cols>
  <sheetData>
    <row r="1" spans="1:8" ht="30" customHeight="1" x14ac:dyDescent="0.25">
      <c r="A1" s="32" t="s">
        <v>65</v>
      </c>
      <c r="B1" s="32"/>
      <c r="C1" s="32"/>
      <c r="D1" s="32"/>
      <c r="E1" s="32"/>
      <c r="F1" s="32"/>
      <c r="G1" s="32"/>
      <c r="H1" s="32"/>
    </row>
    <row r="2" spans="1:8" ht="20.100000000000001" customHeight="1" x14ac:dyDescent="0.25">
      <c r="A2" s="1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32</v>
      </c>
      <c r="G2" s="2" t="s">
        <v>6</v>
      </c>
      <c r="H2" s="1" t="s">
        <v>7</v>
      </c>
    </row>
    <row r="3" spans="1:8" ht="24.95" customHeight="1" x14ac:dyDescent="0.25">
      <c r="A3" s="4" t="s">
        <v>61</v>
      </c>
      <c r="B3" s="8">
        <v>121300</v>
      </c>
      <c r="C3" s="7">
        <v>118300</v>
      </c>
      <c r="D3" s="7">
        <v>115300</v>
      </c>
      <c r="E3" s="8">
        <v>112300</v>
      </c>
      <c r="F3" s="8">
        <v>109300</v>
      </c>
      <c r="G3" s="8">
        <f>B3+C3+D3+E3+F3</f>
        <v>576500</v>
      </c>
      <c r="H3" s="4"/>
    </row>
    <row r="4" spans="1:8" ht="24.95" customHeight="1" x14ac:dyDescent="0.25">
      <c r="A4" s="4" t="s">
        <v>63</v>
      </c>
      <c r="B4" s="8">
        <v>119900</v>
      </c>
      <c r="C4" s="7">
        <v>117700</v>
      </c>
      <c r="D4" s="7">
        <v>115500</v>
      </c>
      <c r="E4" s="8">
        <v>113300</v>
      </c>
      <c r="F4" s="8">
        <v>111100</v>
      </c>
      <c r="G4" s="8">
        <f>B4+C4+D4+E4+F4</f>
        <v>577500</v>
      </c>
      <c r="H4" s="4"/>
    </row>
    <row r="5" spans="1:8" ht="24.95" customHeight="1" x14ac:dyDescent="0.25">
      <c r="A5" s="4"/>
      <c r="B5" s="7"/>
      <c r="C5" s="8"/>
      <c r="D5" s="8"/>
      <c r="E5" s="7"/>
      <c r="F5" s="9"/>
      <c r="G5" s="8"/>
      <c r="H5" s="4"/>
    </row>
    <row r="6" spans="1:8" ht="24.95" customHeight="1" x14ac:dyDescent="0.25">
      <c r="A6" s="4"/>
      <c r="B6" s="9"/>
      <c r="C6" s="8"/>
      <c r="D6" s="9"/>
      <c r="E6" s="9"/>
      <c r="F6" s="9"/>
      <c r="G6" s="8"/>
      <c r="H6" s="4"/>
    </row>
    <row r="7" spans="1:8" ht="24.95" customHeight="1" x14ac:dyDescent="0.25">
      <c r="A7" s="4"/>
      <c r="B7" s="8"/>
      <c r="C7" s="8"/>
      <c r="D7" s="7"/>
      <c r="E7" s="7"/>
      <c r="F7" s="8"/>
      <c r="G7" s="8"/>
      <c r="H7" s="4"/>
    </row>
    <row r="8" spans="1:8" ht="24.95" customHeight="1" x14ac:dyDescent="0.25">
      <c r="A8" s="4"/>
      <c r="B8" s="10"/>
      <c r="C8" s="10"/>
      <c r="D8" s="7"/>
      <c r="E8" s="10"/>
      <c r="F8" s="10"/>
      <c r="G8" s="8"/>
      <c r="H8" s="4"/>
    </row>
    <row r="9" spans="1:8" ht="24.95" customHeight="1" x14ac:dyDescent="0.25">
      <c r="A9" s="21" t="s">
        <v>52</v>
      </c>
      <c r="B9" s="24">
        <f t="shared" ref="B9:G9" si="0">SUM(B3:B8)</f>
        <v>241200</v>
      </c>
      <c r="C9" s="24">
        <f t="shared" si="0"/>
        <v>236000</v>
      </c>
      <c r="D9" s="24">
        <f t="shared" si="0"/>
        <v>230800</v>
      </c>
      <c r="E9" s="24">
        <f t="shared" si="0"/>
        <v>225600</v>
      </c>
      <c r="F9" s="24">
        <f t="shared" si="0"/>
        <v>220400</v>
      </c>
      <c r="G9" s="24">
        <f t="shared" si="0"/>
        <v>1154000</v>
      </c>
    </row>
  </sheetData>
  <mergeCells count="1">
    <mergeCell ref="A1:H1"/>
  </mergeCells>
  <pageMargins left="0.25" right="0.25" top="0.75" bottom="0.75" header="0.3" footer="0.3"/>
  <pageSetup scale="82" orientation="landscape" r:id="rId1"/>
  <headerFooter>
    <oddHeader>&amp;L&amp;"-,Bold"FY2021-2025 Complete Project Listing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B2F51-CA58-43FC-9C43-F4EF24FA2A3C}">
  <sheetPr>
    <pageSetUpPr fitToPage="1"/>
  </sheetPr>
  <dimension ref="A1:I7"/>
  <sheetViews>
    <sheetView zoomScaleNormal="100" workbookViewId="0">
      <selection activeCell="G5" sqref="G5"/>
    </sheetView>
  </sheetViews>
  <sheetFormatPr defaultRowHeight="15" x14ac:dyDescent="0.25"/>
  <cols>
    <col min="1" max="1" width="21.42578125" bestFit="1" customWidth="1"/>
    <col min="2" max="2" width="38.42578125" bestFit="1" customWidth="1"/>
    <col min="3" max="3" width="14.28515625" bestFit="1" customWidth="1"/>
    <col min="4" max="5" width="12.7109375" bestFit="1" customWidth="1"/>
    <col min="6" max="7" width="12.5703125" bestFit="1" customWidth="1"/>
    <col min="8" max="8" width="14.28515625" bestFit="1" customWidth="1"/>
    <col min="9" max="9" width="33" customWidth="1"/>
  </cols>
  <sheetData>
    <row r="1" spans="1:9" ht="30" customHeight="1" x14ac:dyDescent="0.25">
      <c r="A1" s="32" t="s">
        <v>47</v>
      </c>
      <c r="B1" s="32"/>
      <c r="C1" s="32"/>
      <c r="D1" s="32"/>
      <c r="E1" s="32"/>
      <c r="F1" s="32"/>
      <c r="G1" s="32"/>
      <c r="H1" s="32"/>
      <c r="I1" s="32"/>
    </row>
    <row r="2" spans="1:9" ht="20.100000000000001" customHeight="1" x14ac:dyDescent="0.25">
      <c r="A2" s="11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32</v>
      </c>
      <c r="H2" s="13" t="s">
        <v>6</v>
      </c>
      <c r="I2" s="11" t="s">
        <v>7</v>
      </c>
    </row>
    <row r="3" spans="1:9" ht="24.95" customHeight="1" x14ac:dyDescent="0.25">
      <c r="A3" s="16" t="s">
        <v>24</v>
      </c>
      <c r="B3" s="16" t="s">
        <v>45</v>
      </c>
      <c r="C3" s="17">
        <v>1885</v>
      </c>
      <c r="D3" s="17">
        <v>1885</v>
      </c>
      <c r="E3" s="17">
        <v>1885</v>
      </c>
      <c r="F3" s="17">
        <v>1885</v>
      </c>
      <c r="G3" s="17">
        <v>1885</v>
      </c>
      <c r="H3" s="17">
        <f t="shared" ref="H3:H5" si="0">C3+D3+E3+F3+G3</f>
        <v>9425</v>
      </c>
      <c r="I3" s="16" t="s">
        <v>46</v>
      </c>
    </row>
    <row r="4" spans="1:9" ht="24.95" customHeight="1" x14ac:dyDescent="0.25">
      <c r="A4" s="3" t="s">
        <v>33</v>
      </c>
      <c r="B4" s="19" t="s">
        <v>48</v>
      </c>
      <c r="C4" s="20">
        <v>341000</v>
      </c>
      <c r="D4" s="20">
        <v>341000</v>
      </c>
      <c r="E4" s="20">
        <v>341000</v>
      </c>
      <c r="F4" s="20">
        <v>341000</v>
      </c>
      <c r="G4" s="20">
        <v>341000</v>
      </c>
      <c r="H4" s="17">
        <f t="shared" si="0"/>
        <v>1705000</v>
      </c>
      <c r="I4" s="3" t="s">
        <v>51</v>
      </c>
    </row>
    <row r="5" spans="1:9" ht="24.95" customHeight="1" x14ac:dyDescent="0.25">
      <c r="A5" s="3" t="s">
        <v>33</v>
      </c>
      <c r="B5" s="19" t="s">
        <v>49</v>
      </c>
      <c r="C5" s="20">
        <v>500000</v>
      </c>
      <c r="D5" s="20">
        <v>500000</v>
      </c>
      <c r="E5" s="20"/>
      <c r="F5" s="20"/>
      <c r="G5" s="20"/>
      <c r="H5" s="17">
        <f t="shared" si="0"/>
        <v>1000000</v>
      </c>
      <c r="I5" s="3" t="s">
        <v>50</v>
      </c>
    </row>
    <row r="6" spans="1:9" ht="24.95" customHeight="1" x14ac:dyDescent="0.25">
      <c r="A6" s="14"/>
      <c r="B6" s="14"/>
      <c r="C6" s="18"/>
      <c r="D6" s="18"/>
      <c r="E6" s="15"/>
      <c r="F6" s="18"/>
      <c r="G6" s="18"/>
      <c r="H6" s="15">
        <f t="shared" ref="H6" si="1">C6+D6+E6+F6+G6</f>
        <v>0</v>
      </c>
      <c r="I6" s="14"/>
    </row>
    <row r="7" spans="1:9" ht="24.95" customHeight="1" x14ac:dyDescent="0.25">
      <c r="B7" s="21" t="s">
        <v>34</v>
      </c>
      <c r="C7" s="24">
        <f t="shared" ref="C7:H7" si="2">SUM(C3:C6)</f>
        <v>842885</v>
      </c>
      <c r="D7" s="24">
        <f t="shared" si="2"/>
        <v>842885</v>
      </c>
      <c r="E7" s="24">
        <f t="shared" si="2"/>
        <v>342885</v>
      </c>
      <c r="F7" s="24">
        <f t="shared" si="2"/>
        <v>342885</v>
      </c>
      <c r="G7" s="24">
        <f t="shared" si="2"/>
        <v>342885</v>
      </c>
      <c r="H7" s="24">
        <f t="shared" si="2"/>
        <v>2714425</v>
      </c>
    </row>
  </sheetData>
  <mergeCells count="1">
    <mergeCell ref="A1:I1"/>
  </mergeCells>
  <pageMargins left="0.25" right="0.25" top="0.75" bottom="0.75" header="0.3" footer="0.3"/>
  <pageSetup scale="79" orientation="landscape" r:id="rId1"/>
  <headerFooter>
    <oddHeader>&amp;L&amp;"-,Bold"FY2021-2025 Complete Project Listing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A2A0-7C2B-45E8-B537-B090826DBB08}">
  <sheetPr>
    <pageSetUpPr fitToPage="1"/>
  </sheetPr>
  <dimension ref="A1:H10"/>
  <sheetViews>
    <sheetView tabSelected="1" zoomScaleNormal="100" workbookViewId="0">
      <selection activeCell="A6" sqref="A6:B6"/>
    </sheetView>
  </sheetViews>
  <sheetFormatPr defaultRowHeight="15" x14ac:dyDescent="0.25"/>
  <cols>
    <col min="1" max="1" width="17.5703125" customWidth="1"/>
    <col min="2" max="2" width="38.42578125" bestFit="1" customWidth="1"/>
    <col min="3" max="6" width="15.28515625" bestFit="1" customWidth="1"/>
    <col min="7" max="7" width="16.140625" customWidth="1"/>
    <col min="8" max="8" width="15.28515625" bestFit="1" customWidth="1"/>
  </cols>
  <sheetData>
    <row r="1" spans="1:8" ht="30" customHeight="1" x14ac:dyDescent="0.25">
      <c r="A1" s="32" t="s">
        <v>53</v>
      </c>
      <c r="B1" s="32"/>
      <c r="C1" s="32"/>
      <c r="D1" s="32"/>
      <c r="E1" s="32"/>
      <c r="F1" s="32"/>
      <c r="G1" s="32"/>
      <c r="H1" s="32"/>
    </row>
    <row r="2" spans="1:8" ht="24.95" customHeight="1" x14ac:dyDescent="0.25">
      <c r="A2" s="35" t="s">
        <v>54</v>
      </c>
      <c r="B2" s="36"/>
      <c r="C2" s="12" t="s">
        <v>2</v>
      </c>
      <c r="D2" s="12" t="s">
        <v>3</v>
      </c>
      <c r="E2" s="12" t="s">
        <v>4</v>
      </c>
      <c r="F2" s="12" t="s">
        <v>5</v>
      </c>
      <c r="G2" s="12" t="s">
        <v>32</v>
      </c>
      <c r="H2" s="13" t="s">
        <v>6</v>
      </c>
    </row>
    <row r="3" spans="1:8" ht="24.95" customHeight="1" x14ac:dyDescent="0.25">
      <c r="A3" s="33" t="s">
        <v>55</v>
      </c>
      <c r="B3" s="34"/>
      <c r="C3" s="9">
        <f>'GF Pay Go'!C22</f>
        <v>138926</v>
      </c>
      <c r="D3" s="8">
        <f>'GF Pay Go'!D22</f>
        <v>297550</v>
      </c>
      <c r="E3" s="9">
        <f>'GF Pay Go'!E22</f>
        <v>173400</v>
      </c>
      <c r="F3" s="7">
        <f>'GF Pay Go'!F22</f>
        <v>233221</v>
      </c>
      <c r="G3" s="8">
        <f>'GF Pay Go'!G22</f>
        <v>88960</v>
      </c>
      <c r="H3" s="8">
        <f>C3+D3+E3+F3+G3</f>
        <v>932057</v>
      </c>
    </row>
    <row r="4" spans="1:8" ht="24.95" customHeight="1" x14ac:dyDescent="0.25">
      <c r="A4" s="33" t="s">
        <v>56</v>
      </c>
      <c r="B4" s="34"/>
      <c r="C4" s="8">
        <f>'GF Debt Funded Projects'!C11</f>
        <v>79627.260000000009</v>
      </c>
      <c r="D4" s="9">
        <f>'GF Debt Funded Projects'!D11</f>
        <v>870803.33000000007</v>
      </c>
      <c r="E4" s="9">
        <f>'GF Debt Funded Projects'!E11</f>
        <v>889680.44</v>
      </c>
      <c r="F4" s="9">
        <f>'GF Debt Funded Projects'!F11</f>
        <v>865142.56</v>
      </c>
      <c r="G4" s="8">
        <f>'GF Debt Funded Projects'!G11</f>
        <v>862939.67</v>
      </c>
      <c r="H4" s="8">
        <f>C4+D4+E4+F4+G4</f>
        <v>3568193.26</v>
      </c>
    </row>
    <row r="5" spans="1:8" ht="24.95" customHeight="1" x14ac:dyDescent="0.25">
      <c r="A5" s="25" t="s">
        <v>75</v>
      </c>
      <c r="B5" s="26"/>
      <c r="C5" s="17">
        <f>'Exisitng GF Debt Projects'!B8</f>
        <v>211500</v>
      </c>
      <c r="D5" s="28">
        <f>'Exisitng GF Debt Projects'!C8</f>
        <v>325300</v>
      </c>
      <c r="E5" s="28">
        <f>'Exisitng GF Debt Projects'!D8</f>
        <v>351200</v>
      </c>
      <c r="F5" s="28">
        <f>'Exisitng GF Debt Projects'!E8</f>
        <v>396700</v>
      </c>
      <c r="G5" s="17">
        <f>'Exisitng GF Debt Projects'!F8</f>
        <v>401800</v>
      </c>
      <c r="H5" s="8">
        <f t="shared" ref="H5:H10" si="0">C5+D5+E5+F5+G5</f>
        <v>1686500</v>
      </c>
    </row>
    <row r="6" spans="1:8" ht="24.95" customHeight="1" x14ac:dyDescent="0.25">
      <c r="A6" s="33" t="s">
        <v>65</v>
      </c>
      <c r="B6" s="34"/>
      <c r="C6" s="17">
        <f>'Existing Debt Excluded'!B9</f>
        <v>241200</v>
      </c>
      <c r="D6" s="28">
        <f>'Existing Debt Excluded'!C9</f>
        <v>236000</v>
      </c>
      <c r="E6" s="28">
        <f>'Existing Debt Excluded'!D9</f>
        <v>230800</v>
      </c>
      <c r="F6" s="28">
        <f>'Existing Debt Excluded'!E9</f>
        <v>225600</v>
      </c>
      <c r="G6" s="17">
        <f>'Existing Debt Excluded'!F9</f>
        <v>220400</v>
      </c>
      <c r="H6" s="8">
        <f t="shared" si="0"/>
        <v>1154000</v>
      </c>
    </row>
    <row r="7" spans="1:8" ht="24.95" customHeight="1" x14ac:dyDescent="0.25">
      <c r="A7" s="33" t="s">
        <v>57</v>
      </c>
      <c r="B7" s="34"/>
      <c r="C7" s="17">
        <f>'Projects Funded by Other Source'!C7</f>
        <v>842885</v>
      </c>
      <c r="D7" s="17">
        <f>'Projects Funded by Other Source'!D7</f>
        <v>842885</v>
      </c>
      <c r="E7" s="17">
        <f>'Projects Funded by Other Source'!E7</f>
        <v>342885</v>
      </c>
      <c r="F7" s="17">
        <f>'Projects Funded by Other Source'!E7</f>
        <v>342885</v>
      </c>
      <c r="G7" s="17">
        <f>'Projects Funded by Other Source'!G7</f>
        <v>342885</v>
      </c>
      <c r="H7" s="8">
        <f t="shared" si="0"/>
        <v>2714425</v>
      </c>
    </row>
    <row r="8" spans="1:8" ht="24.95" customHeight="1" x14ac:dyDescent="0.25">
      <c r="B8" s="21" t="s">
        <v>70</v>
      </c>
      <c r="C8" s="23">
        <f>C3+C4+C7</f>
        <v>1061438.26</v>
      </c>
      <c r="D8" s="23">
        <f t="shared" ref="D8:H8" si="1">D3+D4+D7</f>
        <v>2011238.33</v>
      </c>
      <c r="E8" s="23">
        <f t="shared" si="1"/>
        <v>1405965.44</v>
      </c>
      <c r="F8" s="23">
        <f t="shared" si="1"/>
        <v>1441248.56</v>
      </c>
      <c r="G8" s="23">
        <f t="shared" si="1"/>
        <v>1294784.67</v>
      </c>
      <c r="H8" s="8">
        <f t="shared" si="0"/>
        <v>7214675.2599999998</v>
      </c>
    </row>
    <row r="9" spans="1:8" ht="24.95" customHeight="1" x14ac:dyDescent="0.25">
      <c r="B9" s="27" t="s">
        <v>58</v>
      </c>
      <c r="C9" s="23">
        <v>10655668.640000001</v>
      </c>
      <c r="D9" s="23">
        <v>10922261.17</v>
      </c>
      <c r="E9" s="23">
        <v>11431655.220000001</v>
      </c>
      <c r="F9" s="23">
        <v>11673034</v>
      </c>
      <c r="G9" s="23">
        <v>12054914.050000001</v>
      </c>
      <c r="H9" s="8">
        <f t="shared" si="0"/>
        <v>56737533.079999998</v>
      </c>
    </row>
    <row r="10" spans="1:8" ht="24.95" customHeight="1" x14ac:dyDescent="0.25">
      <c r="B10" s="27" t="s">
        <v>60</v>
      </c>
      <c r="C10" s="23">
        <f t="shared" ref="C10:H10" si="2">SUM(C8:C9)</f>
        <v>11717106.9</v>
      </c>
      <c r="D10" s="23">
        <f t="shared" si="2"/>
        <v>12933499.5</v>
      </c>
      <c r="E10" s="23">
        <f t="shared" si="2"/>
        <v>12837620.66</v>
      </c>
      <c r="F10" s="23">
        <f t="shared" si="2"/>
        <v>13114282.560000001</v>
      </c>
      <c r="G10" s="23">
        <f t="shared" si="2"/>
        <v>13349698.720000001</v>
      </c>
      <c r="H10" s="8">
        <f t="shared" si="0"/>
        <v>63952208.340000004</v>
      </c>
    </row>
  </sheetData>
  <mergeCells count="6">
    <mergeCell ref="A1:H1"/>
    <mergeCell ref="A3:B3"/>
    <mergeCell ref="A4:B4"/>
    <mergeCell ref="A7:B7"/>
    <mergeCell ref="A2:B2"/>
    <mergeCell ref="A6:B6"/>
  </mergeCells>
  <pageMargins left="0.25" right="0.25" top="0.75" bottom="0.75" header="0.3" footer="0.3"/>
  <pageSetup scale="90" orientation="landscape" r:id="rId1"/>
  <headerFooter>
    <oddHeader>&amp;L&amp;"-,Bold"FY2021-2025 Complete Project Listing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F746-DE53-4294-ABDC-FE5978519EB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GF Pay Go</vt:lpstr>
      <vt:lpstr>GF Debt Funded Projects</vt:lpstr>
      <vt:lpstr>Exisitng GF Debt Projects</vt:lpstr>
      <vt:lpstr>Existing Debt Excluded</vt:lpstr>
      <vt:lpstr>Projects Funded by Other Source</vt:lpstr>
      <vt:lpstr>Funding Source Summary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Hawthorne</dc:creator>
  <cp:lastModifiedBy>Jim Dunbar</cp:lastModifiedBy>
  <cp:lastPrinted>2020-05-09T22:17:16Z</cp:lastPrinted>
  <dcterms:created xsi:type="dcterms:W3CDTF">2020-05-09T20:25:12Z</dcterms:created>
  <dcterms:modified xsi:type="dcterms:W3CDTF">2020-05-14T17:56:48Z</dcterms:modified>
</cp:coreProperties>
</file>